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3"/>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F161" i="9" l="1"/>
  <c r="D161" i="9"/>
  <c r="F160" i="9"/>
  <c r="D160" i="9"/>
  <c r="D162" i="9"/>
  <c r="F151" i="9"/>
  <c r="D151" i="9"/>
  <c r="F150" i="9"/>
  <c r="D150" i="9"/>
  <c r="D152" i="9"/>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D180" i="9"/>
  <c r="F174" i="9"/>
  <c r="D174" i="9"/>
  <c r="F173" i="9"/>
  <c r="D173" i="9"/>
  <c r="F172" i="9"/>
  <c r="D172" i="9"/>
  <c r="F171" i="9"/>
  <c r="D171" i="9"/>
  <c r="F170" i="9"/>
  <c r="D17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D155" i="8"/>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D129" i="8"/>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D105" i="8"/>
  <c r="G104" i="8"/>
  <c r="F104" i="8"/>
  <c r="D104" i="8"/>
  <c r="G103" i="8"/>
  <c r="F103" i="8"/>
  <c r="D103" i="8"/>
  <c r="G102" i="8"/>
  <c r="F102" i="8"/>
  <c r="D102" i="8"/>
  <c r="G101" i="8"/>
  <c r="F101" i="8"/>
  <c r="D101" i="8"/>
  <c r="G100" i="8"/>
  <c r="F100" i="8"/>
  <c r="D100" i="8"/>
  <c r="C100" i="8"/>
  <c r="G99" i="8"/>
  <c r="F99" i="8"/>
  <c r="D99" i="8"/>
  <c r="G98" i="8"/>
  <c r="F98" i="8"/>
  <c r="G97" i="8"/>
  <c r="F97" i="8"/>
  <c r="D97" i="8"/>
  <c r="G96" i="8"/>
  <c r="F96" i="8"/>
  <c r="D96" i="8"/>
  <c r="G95" i="8"/>
  <c r="F95" i="8"/>
  <c r="D95" i="8"/>
  <c r="G94" i="8"/>
  <c r="F94" i="8"/>
  <c r="D94" i="8"/>
  <c r="G93" i="8"/>
  <c r="F93" i="8"/>
  <c r="D93" i="8"/>
  <c r="G82" i="8"/>
  <c r="F82" i="8"/>
  <c r="D82" i="8"/>
  <c r="G81" i="8"/>
  <c r="F81" i="8"/>
  <c r="D81" i="8"/>
  <c r="G80" i="8"/>
  <c r="F80" i="8"/>
  <c r="D80" i="8"/>
  <c r="G79" i="8"/>
  <c r="F79" i="8"/>
  <c r="D79" i="8"/>
  <c r="G78" i="8"/>
  <c r="F78" i="8"/>
  <c r="D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<sst xmlns="http://schemas.openxmlformats.org/spreadsheetml/2006/main" count="2451" uniqueCount="1795">
  <si>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</si>
  <si>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</si>
  <si>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</si>
  <si>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</si>
  <si>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</si>
  <si>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</si>
  <si>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</si>
  <si>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</si>
  <si>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</si>
  <si>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</si>
  <si>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</si>
  <si>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</si>
  <si>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</si>
  <si>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</si>
  <si>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</si>
  <si>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</si>
  <si>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</si>
  <si>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</si>
  <si>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</si>
  <si>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</si>
  <si>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</si>
  <si>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</si>
  <si>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</si>
  <si>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</si>
  <si>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</si>
  <si>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</si>
  <si>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</si>
  <si>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</si>
  <si>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</si>
  <si>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</si>
  <si>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</si>
  <si>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</si>
  <si>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</si>
  <si>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</si>
  <si>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</si>
  <si>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</si>
  <si>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</si>
  <si>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</si>
  <si>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</si>
  <si>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</si>
  <si>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</si>
  <si>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</si>
  <si>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</si>
  <si>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</si>
  <si>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</si>
  <si>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</si>
  <si>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</si>
  <si>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</si>
  <si>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</si>
  <si>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</si>
  <si>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</si>
  <si>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</si>
  <si>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</si>
  <si>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</si>
  <si>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</si>
  <si>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</si>
  <si>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</si>
  <si>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</si>
  <si>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</si>
  <si>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</si>
  <si>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</si>
  <si>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</si>
  <si>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</si>
  <si>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</si>
  <si>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</si>
  <si>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</si>
  <si>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</si>
  <si>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</si>
  <si>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</si>
  <si>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</si>
  <si>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</si>
  <si>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</si>
  <si>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</si>
  <si>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</si>
  <si>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</si>
  <si>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</si>
  <si>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</si>
  <si>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</si>
  <si>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</si>
  <si>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</si>
  <si>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</si>
  <si>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</si>
  <si>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</si>
  <si>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</si>
  <si>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</si>
  <si>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</si>
  <si>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</si>
  <si>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</si>
  <si>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</si>
  <si>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</si>
  <si>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</si>
  <si>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</si>
  <si>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</si>
  <si>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</si>
  <si>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</si>
  <si>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</si>
  <si>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</si>
  <si>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</si>
  <si>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</si>
  <si>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</si>
  <si>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</si>
  <si>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</si>
  <si>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</si>
  <si>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</si>
  <si>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</si>
  <si>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</si>
  <si>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</si>
  <si>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</si>
  <si>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</si>
  <si>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</si>
  <si>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</si>
  <si>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</si>
  <si>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</si>
  <si>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</si>
  <si>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</si>
  <si>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</si>
  <si>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</si>
  <si>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</si>
  <si>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</si>
  <si>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</si>
  <si>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</si>
  <si>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</si>
  <si>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</si>
  <si>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</si>
  <si>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</si>
  <si>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</si>
  <si>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</si>
  <si>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</si>
  <si>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</si>
  <si>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</si>
  <si>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</si>
  <si>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</si>
  <si>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</si>
  <si>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</si>
  <si>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</si>
  <si>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</si>
  <si>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</si>
  <si>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</si>
  <si>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</si>
  <si>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</si>
  <si>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</si>
  <si>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</si>
  <si>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</si>
  <si>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</si>
  <si>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</si>
  <si>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</si>
  <si>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</si>
  <si>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</si>
  <si>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</si>
  <si>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</si>
  <si>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</si>
  <si>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</si>
  <si>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</si>
  <si>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</si>
  <si>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</si>
  <si>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</si>
  <si>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</si>
  <si>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</si>
  <si>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</si>
  <si>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</si>
  <si>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</si>
  <si>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</si>
  <si>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</si>
  <si>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</si>
  <si>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</si>
  <si>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</si>
  <si>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</si>
  <si>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</si>
  <si>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</si>
  <si>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</si>
  <si>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</si>
  <si>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</si>
  <si>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</si>
  <si>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</si>
  <si>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</si>
  <si>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</si>
  <si>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</si>
  <si>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</si>
  <si>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</si>
  <si>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</si>
  <si>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</si>
  <si>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</si>
  <si>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</si>
  <si>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</si>
  <si>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</si>
  <si>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</si>
  <si>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</si>
  <si>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</si>
  <si>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</si>
  <si>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</si>
  <si>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</si>
  <si>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</si>
  <si>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</si>
  <si>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</si>
  <si>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</si>
  <si>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</si>
  <si>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</si>
  <si>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</si>
  <si>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</si>
  <si>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</si>
  <si>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</si>
  <si>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</si>
  <si>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</si>
  <si>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</si>
  <si>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</si>
  <si>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</si>
  <si>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</si>
  <si>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</si>
  <si>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</si>
  <si>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</si>
  <si>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</si>
  <si>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</si>
  <si>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</si>
  <si>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</si>
  <si>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</si>
  <si>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</si>
  <si>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</si>
  <si>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</si>
  <si>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</si>
  <si>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</si>
  <si>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</si>
  <si>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</si>
  <si>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</si>
  <si>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</si>
  <si>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</si>
  <si>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</si>
  <si>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</si>
  <si>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</si>
  <si>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</si>
  <si>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</si>
  <si>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</si>
  <si>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</si>
  <si>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</si>
  <si>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</si>
  <si>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</si>
  <si>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</si>
  <si>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</si>
  <si>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</si>
  <si>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</si>
  <si>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</si>
  <si>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</si>
  <si>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</si>
  <si>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</si>
  <si>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</si>
  <si>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</si>
  <si>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</si>
  <si>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</si>
  <si>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</si>
  <si>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</si>
  <si>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</si>
  <si>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</si>
  <si>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</si>
  <si>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</si>
  <si>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</si>
  <si>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</si>
  <si>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</si>
  <si>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</si>
  <si>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</si>
  <si>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</si>
  <si>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</si>
  <si>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</si>
  <si>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</si>
  <si>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</si>
  <si>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</si>
  <si>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</si>
  <si>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</si>
  <si>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</si>
  <si>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</si>
  <si>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</si>
  <si>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</si>
  <si>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</si>
  <si>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</si>
  <si>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</si>
  <si>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</si>
  <si>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</si>
  <si>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</si>
  <si>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</si>
  <si>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</si>
  <si>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</si>
  <si>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</si>
  <si>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</si>
  <si>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</si>
  <si>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</si>
  <si>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</si>
  <si>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</si>
  <si>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</si>
  <si>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</si>
  <si>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</si>
  <si>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</si>
  <si>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</si>
  <si>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</si>
  <si>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</si>
  <si>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</si>
  <si>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</si>
  <si>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</si>
  <si>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</si>
  <si>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</si>
  <si>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</si>
  <si>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</si>
  <si>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</si>
  <si>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</si>
  <si>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</si>
  <si>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</si>
  <si>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</si>
  <si>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</si>
  <si>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</si>
  <si>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</si>
  <si>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</si>
  <si>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</si>
  <si>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</si>
  <si>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</si>
  <si>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</si>
  <si>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</si>
  <si>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</si>
  <si>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</si>
  <si>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</si>
  <si>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</si>
  <si>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</si>
  <si>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</si>
  <si>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</si>
  <si>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</si>
  <si>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</si>
  <si>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</si>
  <si>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</si>
  <si>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</si>
  <si>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</si>
  <si>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</si>
  <si>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</si>
  <si>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</si>
  <si>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</si>
  <si>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</si>
  <si>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</si>
  <si>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</si>
  <si>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</si>
  <si>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</si>
  <si>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</si>
  <si>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</si>
  <si>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</si>
  <si>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</si>
  <si>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</si>
  <si>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</si>
  <si>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</si>
  <si>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</si>
  <si>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</si>
  <si>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</si>
  <si>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</si>
  <si>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</si>
  <si>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</si>
  <si>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</si>
  <si>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</si>
  <si>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</si>
  <si>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</si>
  <si>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</si>
  <si>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</si>
  <si>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</si>
  <si>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</si>
  <si>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</si>
  <si>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</si>
  <si>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</si>
  <si>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</si>
  <si>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</si>
  <si>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</si>
  <si>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</si>
  <si>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</si>
  <si>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</si>
  <si>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</si>
  <si>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</si>
  <si>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</si>
  <si>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</si>
  <si>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</si>
  <si>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</si>
  <si>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</si>
  <si>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</si>
  <si>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</si>
  <si>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</si>
  <si>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</si>
  <si>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</si>
  <si>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</si>
  <si>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</si>
  <si>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</si>
  <si>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</si>
  <si>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</si>
  <si>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</si>
  <si>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</si>
  <si>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</si>
  <si>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</si>
  <si>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</si>
  <si>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</si>
  <si>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</si>
  <si>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</si>
  <si>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</si>
  <si>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</si>
  <si>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</si>
  <si>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</si>
  <si>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</si>
  <si>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</si>
  <si>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</si>
  <si>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</si>
  <si>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</si>
  <si>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</si>
  <si>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</si>
  <si>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</si>
  <si>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</si>
  <si>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</si>
  <si>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</si>
  <si>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</si>
  <si>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</si>
  <si>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</si>
  <si>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</si>
  <si>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</si>
  <si>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</si>
  <si>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</si>
  <si>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</si>
  <si>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</si>
  <si>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</si>
  <si>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</si>
  <si>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</si>
  <si>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</si>
  <si>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</si>
  <si>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</si>
  <si>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</si>
  <si>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</si>
  <si>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</si>
  <si>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</si>
  <si>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</si>
  <si>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</si>
  <si>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</si>
  <si>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</si>
  <si>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</si>
  <si>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</si>
  <si>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</si>
  <si>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</si>
  <si>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</si>
  <si>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</si>
  <si>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</si>
  <si>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</si>
  <si>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</si>
  <si>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</si>
  <si>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</si>
  <si>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</si>
  <si>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</si>
  <si>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</si>
  <si>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</si>
  <si>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</si>
  <si>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</si>
  <si>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</si>
  <si>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</si>
  <si>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</si>
  <si>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</si>
  <si>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</si>
  <si>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</si>
  <si>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</si>
  <si>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</si>
  <si>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</si>
  <si>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</si>
  <si>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</si>
  <si>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</si>
  <si>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</si>
  <si>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</si>
  <si>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</si>
  <si>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</si>
  <si>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</si>
  <si>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</si>
  <si>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</si>
  <si>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</si>
  <si>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</si>
  <si>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</si>
  <si>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</si>
  <si>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</si>
  <si>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</si>
  <si>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</si>
  <si>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</si>
  <si>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</si>
  <si>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</si>
  <si>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</si>
  <si>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</si>
  <si>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</si>
  <si>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</si>
  <si>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</si>
  <si>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</si>
  <si>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</si>
  <si>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</si>
  <si>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</si>
  <si>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</si>
  <si>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</si>
  <si>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</si>
  <si>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</si>
  <si>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</si>
  <si>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</si>
  <si>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</si>
  <si>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</si>
  <si>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</si>
  <si>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</si>
  <si>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</si>
  <si>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</si>
  <si>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</si>
  <si>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</si>
  <si>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</si>
  <si>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</si>
  <si>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</si>
  <si>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</si>
  <si>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</si>
  <si>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</si>
  <si>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</si>
  <si>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</si>
  <si>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</si>
  <si>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</si>
  <si>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</si>
  <si>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</si>
  <si>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</si>
  <si>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</si>
  <si>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</si>
  <si>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</si>
  <si>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</si>
  <si>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</si>
  <si>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</si>
  <si>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</si>
  <si>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</si>
  <si>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</si>
  <si>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</si>
  <si>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</si>
  <si>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</si>
  <si>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</si>
  <si>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</si>
  <si>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</si>
  <si>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</si>
  <si>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</si>
  <si>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</si>
  <si>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</si>
  <si>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</si>
  <si>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</si>
  <si>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</si>
  <si>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</si>
  <si>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</si>
  <si>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</si>
  <si>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</si>
  <si>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</si>
  <si>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</si>
  <si>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</si>
  <si>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</si>
  <si>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</si>
  <si>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</si>
  <si>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</si>
  <si>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</si>
  <si>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</si>
  <si>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</si>
  <si>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</si>
  <si>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</si>
  <si>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</si>
  <si>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</si>
  <si>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</si>
  <si>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</si>
  <si>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</si>
  <si>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</si>
  <si>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</si>
  <si>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</si>
  <si>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</si>
  <si>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</si>
  <si>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</si>
  <si>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</si>
  <si>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</si>
  <si>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</si>
  <si>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</si>
  <si>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</si>
  <si>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</si>
  <si>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</si>
  <si>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</si>
  <si>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</si>
  <si>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</si>
  <si>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</si>
  <si>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</si>
  <si>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</si>
  <si>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</si>
  <si>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</si>
  <si>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</si>
  <si>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</si>
  <si>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</si>
  <si>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</si>
  <si>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</si>
  <si>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</si>
  <si>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</si>
  <si>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</si>
  <si>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</si>
  <si>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</si>
  <si>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</si>
  <si>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</si>
  <si>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</si>
  <si>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</si>
  <si>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</si>
  <si>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</si>
  <si>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</si>
  <si>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</si>
  <si>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</si>
  <si>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</si>
  <si>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</si>
  <si>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</si>
  <si>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</si>
  <si>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</si>
  <si>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</si>
  <si>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</si>
  <si>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</si>
  <si>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</si>
  <si>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</si>
  <si>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</si>
  <si>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</si>
  <si>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</si>
  <si>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</si>
  <si>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</si>
  <si>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</si>
  <si>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</si>
  <si>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</si>
  <si>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</si>
  <si>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</si>
  <si>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</si>
  <si>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</si>
  <si>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</si>
  <si>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</si>
  <si>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</si>
  <si>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</si>
  <si>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</si>
  <si>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</si>
  <si>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</si>
  <si>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</si>
  <si>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</si>
  <si>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</si>
  <si>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</si>
  <si>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</si>
  <si>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</si>
  <si>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</si>
  <si>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</si>
  <si>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</si>
  <si>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</si>
  <si>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</si>
  <si>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</si>
  <si>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</si>
  <si>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</si>
  <si>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</si>
  <si>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</si>
  <si>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</si>
  <si>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</si>
  <si>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</si>
  <si>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</si>
  <si>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</si>
  <si>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</si>
  <si>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</si>
  <si>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</si>
  <si>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</si>
  <si>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</si>
  <si>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</si>
  <si>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</si>
  <si>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</si>
  <si>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</si>
  <si>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</si>
  <si>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</si>
  <si>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</si>
  <si>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</si>
  <si>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</si>
  <si>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</si>
  <si>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</si>
  <si>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</si>
  <si>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</si>
  <si>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</si>
  <si>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</si>
  <si>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</si>
  <si>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</si>
  <si>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</si>
  <si>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</si>
  <si>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</si>
  <si>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</si>
  <si>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</si>
  <si>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</si>
  <si>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</si>
  <si>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</si>
  <si>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</si>
  <si>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</si>
  <si>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</si>
  <si>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</si>
  <si>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</si>
  <si>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</si>
  <si>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</si>
  <si>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</si>
  <si>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</si>
  <si>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</si>
  <si>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</si>
  <si>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</si>
  <si>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</si>
  <si>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</si>
  <si>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</si>
  <si>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</si>
  <si>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</si>
  <si>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</si>
  <si>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</si>
  <si>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</si>
  <si>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</si>
  <si>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</si>
  <si>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</si>
  <si>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</si>
  <si>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</si>
  <si>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</si>
  <si>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</si>
  <si>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</si>
  <si>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</si>
  <si>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</si>
  <si>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</si>
  <si>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</si>
  <si>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</si>
  <si>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</si>
  <si>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</si>
  <si>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</si>
  <si>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</si>
  <si>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</si>
  <si>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</si>
  <si>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</si>
  <si>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</si>
  <si>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</si>
  <si>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</si>
  <si>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</si>
  <si>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</si>
  <si>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</si>
  <si>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</si>
  <si>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</si>
  <si>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</si>
  <si>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</si>
  <si>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</si>
  <si>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</si>
  <si>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</si>
  <si>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</si>
  <si>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</si>
  <si>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</si>
  <si>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</si>
  <si>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</si>
  <si>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</si>
  <si>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</si>
  <si>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</si>
  <si>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</si>
  <si>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</si>
  <si>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</si>
  <si>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</si>
  <si>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</si>
  <si>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</si>
  <si>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</si>
  <si>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</si>
  <si>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</si>
  <si>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</si>
  <si>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</si>
  <si>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</si>
  <si>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</si>
  <si>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</si>
  <si>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</si>
  <si>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</si>
  <si>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</si>
  <si>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</si>
  <si>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</si>
  <si>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</si>
  <si>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</si>
  <si>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</si>
  <si>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</si>
  <si>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</si>
  <si>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</si>
  <si>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</si>
  <si>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</si>
  <si>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</si>
  <si>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</si>
  <si>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</si>
  <si>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</si>
  <si>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</si>
  <si>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</si>
  <si>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</si>
  <si>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</si>
  <si>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</si>
  <si>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</si>
  <si>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</si>
  <si>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</si>
  <si>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</si>
  <si>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</si>
  <si>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</si>
  <si>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</si>
  <si>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</si>
  <si>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</si>
  <si>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</si>
  <si>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</si>
  <si>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</si>
  <si>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</si>
  <si>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</si>
  <si>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</si>
  <si>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</si>
  <si>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</si>
  <si>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</si>
  <si>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</si>
  <si>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</si>
  <si>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</si>
  <si>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</si>
  <si>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</si>
  <si>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</si>
  <si>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</si>
  <si>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</si>
  <si>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</si>
  <si>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</si>
  <si>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</si>
  <si>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</si>
  <si>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</si>
  <si>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</si>
  <si>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</si>
  <si>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</si>
  <si>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</si>
  <si>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</si>
  <si>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</si>
  <si>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</si>
  <si>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</si>
  <si>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</si>
  <si>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</si>
  <si>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</si>
  <si>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</si>
  <si>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</si>
  <si>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</si>
  <si>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</si>
  <si>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</si>
  <si>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</si>
  <si>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</si>
  <si>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</si>
  <si>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</si>
  <si>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</si>
  <si>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</si>
  <si>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</si>
  <si>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</si>
  <si>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</si>
  <si>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</si>
  <si>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</si>
  <si>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</si>
  <si>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</si>
  <si>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</si>
  <si>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</si>
  <si>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</si>
  <si>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</si>
  <si>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</si>
  <si>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</si>
  <si>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</si>
  <si>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</si>
  <si>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</si>
  <si>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</si>
  <si>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</si>
  <si>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</si>
  <si>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</si>
  <si>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</si>
  <si>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</si>
  <si>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</si>
  <si>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</si>
  <si>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</si>
  <si>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</si>
  <si>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</si>
  <si>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</si>
  <si>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</si>
  <si>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</si>
  <si>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</si>
  <si>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</si>
  <si>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</si>
  <si>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</si>
  <si>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</si>
  <si>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</si>
  <si>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</si>
  <si>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</si>
  <si>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</si>
  <si>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</si>
  <si>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</si>
  <si>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</si>
  <si>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</si>
  <si>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</si>
  <si>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</si>
  <si>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</si>
  <si>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</si>
  <si>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</si>
  <si>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</si>
  <si>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</si>
  <si>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</si>
  <si>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</si>
  <si>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</si>
  <si>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</si>
  <si>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</si>
  <si>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</si>
  <si>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</si>
  <si>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</si>
  <si>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</si>
  <si>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</si>
  <si>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</si>
  <si>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</si>
  <si>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</si>
  <si>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</si>
  <si>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</si>
  <si>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</si>
  <si>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</si>
  <si>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</si>
  <si>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</si>
  <si>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</si>
  <si>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</si>
  <si>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</si>
  <si>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</si>
  <si>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</si>
  <si>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</si>
  <si>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</si>
  <si>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</si>
  <si>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</si>
  <si>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</si>
  <si>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</si>
  <si>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</si>
  <si>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</si>
  <si>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</si>
  <si>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</si>
  <si>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</si>
  <si>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</si>
  <si>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</si>
  <si>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</si>
  <si>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</si>
  <si>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</si>
  <si>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</si>
  <si>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</si>
  <si>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</si>
  <si>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</si>
  <si>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</si>
  <si>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</si>
  <si>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</si>
  <si>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</si>
  <si>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</si>
  <si>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</si>
  <si>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</si>
  <si>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</si>
  <si>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</si>
  <si>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</si>
  <si>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</si>
  <si>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</si>
  <si>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</si>
  <si>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</si>
  <si>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</si>
  <si>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</si>
  <si>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</si>
  <si>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</si>
  <si>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</si>
  <si>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</si>
  <si>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</si>
  <si>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</si>
  <si>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</si>
  <si>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</si>
  <si>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</si>
  <si>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</si>
  <si>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</si>
  <si>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</si>
  <si>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</si>
  <si>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</si>
  <si>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</si>
  <si>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</si>
  <si>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</si>
  <si>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</si>
  <si>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</si>
  <si>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</si>
  <si>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</si>
  <si>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</si>
  <si>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</si>
  <si>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</si>
  <si>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</si>
  <si>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</si>
  <si>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</si>
  <si>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</si>
  <si>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</si>
  <si>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</si>
  <si>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</si>
  <si>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</si>
  <si>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</si>
  <si>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</si>
  <si>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</si>
  <si>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</si>
  <si>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</si>
  <si>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</si>
  <si>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</si>
  <si>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</si>
  <si>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</si>
  <si>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</si>
  <si>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</si>
  <si>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</si>
  <si>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</si>
  <si>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</si>
  <si>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</si>
  <si>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</si>
  <si>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</si>
  <si>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</si>
  <si>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</si>
  <si>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</si>
  <si>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</si>
  <si>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</si>
  <si>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</si>
  <si>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</si>
  <si>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</si>
  <si>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</si>
  <si>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</si>
  <si>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</si>
  <si>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</si>
  <si>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</si>
  <si>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</si>
  <si>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</si>
  <si>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</si>
  <si>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</si>
  <si>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</si>
  <si>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</si>
  <si>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</si>
  <si>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</si>
  <si>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</si>
  <si>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</si>
  <si>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</si>
  <si>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</si>
  <si>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</si>
  <si>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</si>
  <si>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</si>
  <si>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</si>
  <si>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</si>
  <si>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</si>
  <si>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</si>
  <si>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</si>
  <si>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</si>
  <si>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</si>
  <si>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</si>
  <si>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</si>
  <si>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</si>
  <si>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</si>
  <si>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</si>
  <si>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</si>
  <si>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</si>
  <si>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</si>
  <si>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</si>
  <si>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</si>
  <si>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</si>
  <si>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</si>
  <si>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</si>
  <si>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</si>
  <si>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</si>
  <si>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</si>
  <si>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</si>
  <si>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</si>
  <si>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</si>
  <si>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</si>
  <si>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</si>
  <si>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</si>
  <si>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</si>
  <si>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</si>
  <si>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</si>
  <si>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</si>
  <si>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</si>
  <si>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</si>
  <si>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</si>
  <si>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</si>
  <si>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</si>
  <si>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</si>
  <si>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</si>
  <si>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</si>
  <si>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</si>
  <si>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</si>
  <si>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</si>
  <si>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</si>
  <si>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</si>
  <si>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</si>
  <si>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</si>
  <si>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</si>
  <si>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</si>
  <si>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</si>
  <si>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</si>
  <si>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</si>
  <si>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</si>
  <si>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</si>
  <si>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</si>
  <si>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</si>
  <si>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</si>
  <si>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</si>
  <si>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</si>
  <si>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</si>
  <si>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</si>
  <si>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</si>
  <si>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</si>
  <si>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</si>
  <si>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</si>
  <si>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</si>
  <si>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</si>
  <si>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</si>
  <si>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</si>
  <si>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</si>
  <si>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</si>
  <si>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</si>
  <si>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</si>
  <si>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</si>
  <si>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</si>
  <si>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</si>
  <si>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</si>
  <si>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</si>
  <si>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</si>
  <si>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</si>
  <si>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</si>
  <si>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</si>
  <si>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</si>
  <si>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</si>
  <si>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</si>
  <si>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</si>
  <si>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</si>
  <si>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</si>
  <si>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</si>
  <si>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</si>
  <si>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</si>
  <si>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</si>
  <si>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</si>
  <si>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</si>
  <si>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</si>
  <si>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</si>
  <si>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</si>
  <si>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</si>
  <si>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</si>
  <si>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</si>
  <si>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</si>
  <si>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</si>
  <si>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</si>
  <si>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</si>
  <si>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</si>
  <si>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</si>
  <si>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</si>
  <si>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</si>
  <si>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</si>
  <si>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</si>
  <si>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</si>
  <si>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</si>
  <si>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</si>
  <si>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</si>
  <si>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</si>
  <si>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</si>
  <si>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</si>
  <si>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</si>
  <si>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</si>
  <si>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</si>
  <si>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</si>
  <si>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</si>
  <si>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</si>
  <si>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</si>
  <si>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</si>
  <si>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</si>
  <si>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</si>
  <si>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</si>
  <si>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</si>
  <si>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</si>
  <si>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</si>
  <si>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</si>
  <si>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</si>
  <si>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</si>
  <si>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</si>
  <si>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</si>
  <si>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</si>
  <si>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</si>
  <si>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</si>
  <si>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</si>
  <si>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</si>
  <si>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</si>
  <si>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</si>
  <si>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</si>
  <si>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</si>
  <si>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</si>
  <si>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</si>
  <si>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</si>
  <si>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</si>
  <si>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</si>
  <si>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</si>
  <si>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</si>
  <si>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</si>
  <si>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</si>
  <si>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</si>
  <si>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</si>
  <si>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</si>
  <si>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</si>
  <si>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</si>
  <si>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</si>
  <si>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</si>
  <si>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</si>
  <si>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</si>
  <si>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</si>
  <si>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</si>
  <si>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</si>
  <si>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</si>
  <si>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</si>
  <si>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</si>
  <si>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</si>
  <si>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</si>
  <si>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</si>
  <si>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</si>
  <si>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</si>
  <si>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</si>
  <si>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</si>
  <si>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</si>
  <si>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</si>
  <si>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</si>
  <si>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</si>
  <si>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</si>
  <si>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</si>
  <si>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</si>
  <si>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</si>
  <si>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</si>
  <si>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</si>
  <si>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</si>
  <si>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</si>
  <si>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</si>
  <si>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</si>
  <si>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</si>
  <si>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</si>
  <si>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</si>
  <si>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</si>
  <si>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</si>
  <si>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</si>
  <si>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</si>
  <si>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</si>
  <si>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</si>
  <si>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</si>
  <si>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</si>
  <si>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</si>
  <si>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</si>
  <si>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</si>
  <si>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</si>
  <si>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</si>
  <si>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</si>
  <si>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</si>
  <si>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</si>
  <si>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</si>
  <si>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</si>
  <si>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</si>
  <si>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</si>
  <si>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</si>
  <si>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</si>
  <si>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</si>
  <si>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</si>
  <si>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</si>
  <si>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</si>
  <si>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</si>
  <si>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</si>
  <si>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</si>
  <si>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</si>
  <si>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</si>
  <si>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</si>
  <si>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</si>
  <si>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</si>
  <si>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</si>
  <si>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</si>
  <si>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</si>
  <si>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</si>
  <si>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</si>
  <si>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</si>
  <si>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</si>
  <si>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</si>
  <si>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</si>
  <si>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</si>
  <si>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</si>
  <si>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</si>
  <si>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</si>
  <si>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</si>
  <si>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</si>
  <si>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</si>
  <si>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</si>
  <si>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</si>
  <si>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</si>
  <si>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</si>
  <si>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</si>
  <si>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</si>
  <si>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</si>
  <si>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</si>
  <si>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</si>
  <si>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</si>
  <si>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</si>
  <si>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</si>
  <si>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</si>
  <si>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</si>
  <si>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</si>
  <si>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</si>
  <si>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</si>
  <si>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</si>
  <si>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</si>
  <si>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</si>
  <si>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</si>
  <si>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</si>
  <si>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</si>
  <si>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</si>
  <si>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</si>
  <si>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</si>
  <si>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</si>
  <si>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</si>
  <si>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</si>
  <si>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</si>
  <si>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</si>
  <si>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</si>
  <si>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</si>
  <si>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</si>
  <si>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</si>
  <si>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</si>
  <si>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</si>
  <si>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</si>
  <si>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</si>
  <si>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</si>
  <si>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</si>
  <si>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</si>
  <si>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</si>
  <si>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</si>
  <si>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</si>
  <si>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</si>
  <si>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</si>
  <si>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</si>
  <si>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</si>
  <si>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</si>
  <si>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</si>
  <si>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</si>
  <si>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</si>
  <si>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</si>
  <si>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</si>
  <si>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</si>
  <si>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</si>
  <si>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</si>
  <si>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</si>
  <si>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</si>
  <si>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</si>
  <si>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</si>
  <si>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</si>
  <si>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</si>
  <si>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</si>
  <si>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</si>
  <si>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</si>
  <si>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</si>
  <si>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</si>
  <si>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</si>
  <si>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</si>
  <si>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</si>
  <si>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</si>
  <si>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</si>
  <si>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</si>
  <si>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</si>
  <si>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</si>
  <si>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</si>
  <si>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</si>
  <si>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</si>
  <si>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</si>
  <si>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</si>
  <si>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</si>
  <si>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</si>
  <si>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</si>
  <si>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</si>
  <si>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</si>
  <si>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</si>
  <si>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</si>
  <si>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</si>
  <si>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</si>
  <si>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</si>
  <si>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</si>
  <si>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</si>
  <si>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</si>
  <si>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</si>
  <si>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</si>
  <si>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</si>
  <si>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</si>
  <si>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</si>
  <si>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</si>
  <si>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</si>
  <si>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</si>
  <si>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</si>
  <si>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</si>
  <si>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</si>
  <si>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</si>
  <si>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</si>
  <si>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</si>
  <si>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</si>
  <si>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</si>
  <si>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</si>
  <si>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</si>
  <si>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</si>
  <si>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</si>
  <si>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</si>
  <si>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</si>
  <si>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</si>
  <si>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</si>
  <si>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</si>
  <si>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</si>
  <si>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</si>
  <si>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</si>
  <si>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</si>
  <si>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</si>
  <si>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</si>
  <si>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</si>
  <si>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</si>
  <si>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</si>
  <si>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</si>
  <si>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</si>
  <si>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</si>
  <si>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</si>
  <si>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</si>
  <si>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</si>
  <si>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</si>
  <si>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</si>
  <si>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</si>
  <si>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</si>
  <si>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</si>
  <si>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</si>
  <si>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</si>
  <si>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</si>
  <si>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</si>
  <si>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</si>
  <si>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</si>
  <si>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</si>
  <si>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</si>
  <si>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</si>
  <si>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</si>
  <si>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</si>
  <si>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</si>
  <si>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</si>
  <si>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</si>
  <si>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</si>
  <si>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</si>
  <si>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</si>
  <si>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</si>
  <si>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</si>
  <si>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</si>
  <si>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</si>
  <si>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</si>
  <si>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</si>
  <si>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</si>
  <si>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</si>
  <si>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</si>
  <si>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</si>
  <si>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</si>
  <si>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</si>
  <si>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</si>
  <si>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</si>
  <si>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</si>
  <si>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</si>
  <si>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</si>
  <si>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</si>
  <si>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</si>
  <si>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</si>
  <si>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</si>
  <si>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</si>
  <si>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</si>
  <si>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</si>
  <si>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</si>
  <si>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</si>
  <si>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</si>
  <si>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</si>
  <si>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</si>
  <si>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</si>
  <si>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</si>
  <si>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</si>
  <si>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</si>
  <si>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</si>
  <si>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</si>
  <si>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</si>
  <si>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</si>
  <si>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</si>
  <si>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</si>
  <si>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</si>
  <si>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</si>
  <si>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</si>
  <si>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</si>
  <si>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</si>
  <si>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</si>
  <si>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</si>
  <si>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</si>
  <si>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</si>
  <si>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</si>
  <si>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</si>
  <si>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</si>
  <si>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</si>
  <si>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</si>
  <si>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</si>
  <si>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</si>
  <si>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</si>
  <si>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</si>
  <si>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</si>
  <si>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</si>
  <si>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</si>
  <si>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</si>
  <si>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</si>
  <si>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</si>
  <si>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</si>
  <si>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</si>
  <si>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</si>
  <si>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</si>
  <si>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</si>
  <si>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</si>
  <si>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</si>
  <si>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</si>
  <si>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</si>
  <si>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</si>
  <si>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</si>
  <si>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</si>
  <si>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</si>
  <si>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</si>
  <si>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</si>
  <si>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</si>
  <si>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</si>
  <si>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</si>
  <si>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</si>
  <si>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</si>
  <si>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</si>
  <si>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</si>
  <si>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</si>
  <si>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</si>
  <si>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</si>
  <si>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</si>
  <si>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</si>
  <si>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</si>
  <si>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</si>
  <si>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</si>
  <si>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</si>
  <si>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</si>
  <si>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</si>
  <si>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</si>
  <si>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</si>
  <si>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</si>
  <si>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</si>
  <si>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</si>
  <si>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</si>
  <si>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</si>
  <si>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</si>
  <si>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</si>
  <si>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</si>
  <si>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</si>
  <si>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</si>
  <si>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</si>
  <si>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</si>
  <si>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</si>
  <si>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</si>
  <si>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</si>
  <si>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</si>
  <si>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</si>
  <si>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</si>
  <si>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</si>
  <si>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</si>
  <si>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</si>
  <si>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</si>
  <si>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</si>
  <si>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</si>
  <si>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</si>
  <si>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</si>
  <si>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</si>
  <si>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</si>
  <si>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</si>
  <si>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</si>
  <si>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</si>
  <si>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</si>
  <si>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</si>
  <si>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</si>
  <si>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</si>
  <si>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</si>
  <si>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</si>
  <si>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</si>
  <si>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</si>
  <si>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</si>
  <si>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</si>
  <si>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</si>
  <si>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</si>
  <si>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</si>
  <si>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</si>
  <si>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</si>
  <si>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</si>
  <si>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</si>
  <si>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</si>
  <si>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</si>
  <si>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</si>
  <si>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</si>
  <si>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</si>
  <si>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</si>
  <si>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</si>
  <si>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</si>
  <si>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</si>
  <si>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</si>
  <si>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</si>
  <si>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</si>
  <si>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</si>
  <si>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</si>
  <si>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</si>
  <si>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</si>
  <si>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</si>
  <si>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</si>
  <si>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</si>
  <si>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</si>
  <si>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</si>
  <si>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</si>
  <si>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</si>
  <si>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</si>
  <si>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</si>
  <si>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</si>
  <si>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</si>
  <si>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</si>
  <si>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</si>
  <si>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</si>
  <si>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</si>
  <si>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</si>
  <si>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</si>
  <si>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</si>
  <si>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</si>
  <si>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</si>
  <si>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</si>
  <si>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</si>
  <si>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</si>
  <si>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</si>
  <si>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</si>
  <si>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</si>
  <si>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</si>
  <si>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</si>
  <si>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</si>
  <si>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</si>
  <si>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</si>
  <si>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</si>
  <si>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</si>
  <si>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</si>
  <si>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</si>
  <si>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</si>
  <si>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</si>
  <si>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</si>
  <si>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</si>
  <si>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</si>
  <si>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</si>
  <si>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</si>
  <si>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</si>
  <si>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</si>
  <si>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</si>
  <si>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</si>
  <si>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</si>
  <si>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</si>
  <si>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</si>
  <si>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</si>
  <si>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</si>
  <si>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</si>
  <si>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</si>
  <si>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</si>
  <si>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</si>
  <si>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</si>
  <si>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</si>
  <si>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</si>
  <si>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</si>
  <si>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</si>
  <si>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</si>
  <si>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</si>
  <si>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</si>
  <si>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</si>
  <si>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</si>
  <si>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</si>
  <si>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</si>
  <si>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</si>
  <si>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</si>
  <si>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</si>
  <si>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</si>
  <si>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</si>
  <si>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</si>
  <si>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</si>
  <si>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</si>
  <si>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</si>
  <si>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</si>
  <si>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</si>
  <si>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</si>
  <si>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</si>
  <si>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</si>
  <si>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</si>
  <si>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</si>
  <si>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</si>
  <si>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</si>
  <si>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</si>
  <si>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</si>
  <si>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</si>
  <si>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</si>
  <si>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</si>
  <si>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</si>
  <si>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</si>
  <si>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</si>
  <si>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</si>
  <si>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</si>
  <si>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</si>
  <si>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</si>
  <si>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</si>
  <si>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</si>
  <si>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</si>
  <si>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</si>
  <si>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</si>
  <si>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</si>
  <si>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</si>
  <si>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</si>
  <si>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</si>
  <si>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</si>
  <si>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</si>
  <si>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</si>
  <si>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</si>
  <si>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</si>
  <si>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</si>
  <si>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</si>
  <si>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</si>
  <si>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</si>
  <si>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</si>
  <si>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</si>
  <si>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</si>
  <si>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</si>
  <si>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</si>
  <si>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</si>
  <si>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</si>
  <si>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</si>
  <si>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</si>
  <si>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</si>
  <si>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</si>
  <si>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</si>
  <si>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</si>
  <si>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</si>
  <si>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</si>
  <si>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</si>
  <si>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</si>
  <si>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</si>
  <si>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</si>
  <si>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</si>
  <si>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</si>
  <si>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</si>
  <si>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</si>
  <si>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</si>
  <si>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</si>
  <si>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</si>
  <si>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</si>
  <si>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</si>
  <si>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</si>
  <si>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</si>
  <si>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</si>
  <si>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</si>
  <si>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</si>
  <si>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</si>
  <si>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</si>
  <si>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</si>
  <si>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</si>
  <si>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</si>
  <si>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</si>
  <si>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</si>
  <si>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</si>
  <si>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</si>
  <si>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</si>
  <si>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</si>
  <si>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</si>
  <si>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</si>
  <si>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</si>
  <si>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</si>
  <si>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</si>
  <si>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</si>
  <si>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</si>
  <si>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</si>
  <si>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</si>
  <si>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</si>
  <si>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</si>
  <si>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</si>
  <si>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</si>
  <si>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</si>
  <si>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</si>
  <si>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</si>
  <si>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</si>
  <si>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</si>
  <si>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</si>
  <si>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</si>
  <si>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</si>
  <si>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</si>
  <si>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</si>
  <si>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</si>
  <si>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</si>
  <si>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</si>
  <si>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</si>
  <si>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</si>
  <si>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</si>
  <si>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</si>
  <si>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</si>
  <si>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</si>
  <si>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</si>
  <si>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</si>
  <si>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</si>
  <si>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</si>
  <si>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</si>
  <si>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</si>
  <si>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</si>
  <si>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</si>
  <si>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</si>
  <si>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</si>
  <si>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</si>
  <si>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</si>
  <si>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</si>
  <si>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</si>
  <si>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</si>
  <si>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</si>
  <si>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</si>
  <si>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</si>
  <si>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</si>
  <si>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</si>
  <si>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</si>
  <si>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</si>
  <si>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</si>
  <si>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</si>
  <si>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</si>
  <si>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28/05/2019</t>
  </si>
  <si>
    <t>Cut-off Date: 30/04/2019</t>
  </si>
  <si>
    <t>Number of mortgage loans</t>
  </si>
  <si>
    <t>Second home/Holiday houses</t>
  </si>
  <si>
    <t>Buy-to-let/Non-owner occupied</t>
  </si>
  <si>
    <t>1st lien / No prior ranks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</si>
</sst>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1789</v>
      </c>
      <c r="G9" s="7"/>
      <c r="H9" s="7"/>
      <c r="I9" s="7"/>
      <c r="J9" s="8"/>
    </row>
    <row r="10" spans="2:10" ht="21" x14ac:dyDescent="0.25">
      <c r="B10" s="6"/>
      <c r="C10" s="7"/>
      <c r="D10" s="7"/>
      <c r="E10" s="7"/>
      <c r="F10" s="12" t="s">
        <v>1790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opLeftCell="A203" zoomScale="85" zoomScaleNormal="85" workbookViewId="0">
      <selection activeCell="B234" sqref="B23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1670</v>
      </c>
      <c r="D14" s="129"/>
      <c r="E14" s="31"/>
      <c r="F14" s="31"/>
      <c r="H14" s="23"/>
      <c r="L14" s="23"/>
      <c r="M14" s="23"/>
    </row>
    <row r="15" spans="1:13" x14ac:dyDescent="0.25">
      <c r="A15" s="25" t="s">
        <v>36</v>
      </c>
      <c r="B15" s="39" t="s">
        <v>37</v>
      </c>
      <c r="C15" s="129" t="s">
        <v>1671</v>
      </c>
      <c r="D15" s="129"/>
      <c r="E15" s="31"/>
      <c r="F15" s="31"/>
      <c r="H15" s="23"/>
      <c r="L15" s="23"/>
      <c r="M15" s="23"/>
    </row>
    <row r="16" spans="1:13" x14ac:dyDescent="0.25">
      <c r="A16" s="25" t="s">
        <v>38</v>
      </c>
      <c r="B16" s="39" t="s">
        <v>39</v>
      </c>
      <c r="C16" s="129" t="s">
        <v>1672</v>
      </c>
      <c r="D16" s="129"/>
      <c r="E16" s="31"/>
      <c r="F16" s="31"/>
      <c r="H16" s="23"/>
      <c r="L16" s="23"/>
      <c r="M16" s="23"/>
    </row>
    <row r="17" spans="1:13" x14ac:dyDescent="0.25">
      <c r="A17" s="25" t="s">
        <v>40</v>
      </c>
      <c r="B17" s="39" t="s">
        <v>41</v>
      </c>
      <c r="C17" s="200">
        <v>43585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1673</v>
      </c>
      <c r="D27" s="131"/>
      <c r="E27" s="42"/>
      <c r="F27" s="42"/>
      <c r="H27" s="23"/>
      <c r="L27" s="23"/>
      <c r="M27" s="23"/>
    </row>
    <row r="28" spans="1:13" x14ac:dyDescent="0.25">
      <c r="A28" s="25" t="s">
        <v>54</v>
      </c>
      <c r="B28" s="41" t="s">
        <v>55</v>
      </c>
      <c r="C28" s="129" t="s">
        <v>1673</v>
      </c>
      <c r="D28" s="131"/>
      <c r="E28" s="42"/>
      <c r="F28" s="42"/>
      <c r="H28" s="23"/>
      <c r="L28" s="23"/>
      <c r="M28" s="23"/>
    </row>
    <row r="29" spans="1:13" ht="30" x14ac:dyDescent="0.25">
      <c r="A29" s="25" t="s">
        <v>56</v>
      </c>
      <c r="B29" s="41" t="s">
        <v>57</v>
      </c>
      <c r="C29" s="129" t="s">
        <v>1674</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1341</v>
      </c>
      <c r="C38" s="129">
        <v>1268.6422506000001</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1325</v>
      </c>
      <c r="D40" s="129"/>
      <c r="F40" s="42"/>
      <c r="H40" s="23"/>
      <c r="L40" s="23"/>
      <c r="M40" s="23"/>
    </row>
    <row r="41" spans="1:13" outlineLevel="1" x14ac:dyDescent="0.25">
      <c r="A41" s="25" t="s">
        <v>70</v>
      </c>
      <c r="B41" s="48" t="s">
        <v>71</v>
      </c>
      <c r="C41" s="129" t="s">
        <v>1325</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1342</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0.26864225060000013</v>
      </c>
      <c r="E45" s="60"/>
      <c r="F45" s="124" t="s">
        <v>1675</v>
      </c>
      <c r="G45" s="25" t="s">
        <v>1676</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1268.6422506000001</v>
      </c>
      <c r="E53" s="50"/>
      <c r="F53" s="152">
        <f>IF($C$58=0,"",IF(C53="[for completion]","",C53/$C$58))</f>
        <v>1</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0</v>
      </c>
      <c r="E56" s="50"/>
      <c r="F56" s="153">
        <f>IF($C$58=0,"",IF(C56="[for completion]","",C56/$C$58))</f>
        <v>0</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1268.6422506000001</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1349</v>
      </c>
      <c r="D65" s="83" t="s">
        <v>1350</v>
      </c>
      <c r="E65" s="46"/>
      <c r="F65" s="47" t="s">
        <v>109</v>
      </c>
      <c r="G65" s="104" t="s">
        <v>110</v>
      </c>
      <c r="H65" s="23"/>
      <c r="L65" s="23"/>
      <c r="M65" s="23"/>
    </row>
    <row r="66" spans="1:13" x14ac:dyDescent="0.25">
      <c r="A66" s="25" t="s">
        <v>111</v>
      </c>
      <c r="B66" s="42" t="s">
        <v>1396</v>
      </c>
      <c r="C66" s="129">
        <v>15.421355999999999</v>
      </c>
      <c r="D66" s="129">
        <v>8.1382466368990283</v>
      </c>
      <c r="E66" s="39"/>
      <c r="F66" s="168"/>
      <c r="G66" s="168"/>
      <c r="H66" s="23"/>
      <c r="L66" s="23"/>
      <c r="M66" s="23"/>
    </row>
    <row r="67" spans="1:13" x14ac:dyDescent="0.25">
      <c r="B67" s="42"/>
      <c r="C67" s="129"/>
      <c r="D67" s="129"/>
      <c r="E67" s="39"/>
      <c r="F67" s="156"/>
      <c r="G67" s="156"/>
      <c r="H67" s="23"/>
      <c r="L67" s="23"/>
      <c r="M67" s="23"/>
    </row>
    <row r="68" spans="1:13" x14ac:dyDescent="0.25">
      <c r="B68" s="42" t="s">
        <v>1345</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1481</v>
      </c>
      <c r="C70" s="129">
        <v>3.7706588600000002</v>
      </c>
      <c r="D70" s="165">
        <v>4.0017048300000004</v>
      </c>
      <c r="E70" s="21"/>
      <c r="F70" s="153">
        <f t="shared" ref="F70:F76" si="0">IF($C$77=0,"",IF(C70="","",C70/$C$77))</f>
        <v>2.9722002859487611E-3</v>
      </c>
      <c r="G70" s="152">
        <f t="shared" ref="G70:G76" si="1">IF($D$77=0,"",IF(D70="[Mark as ND1 if not relevant]","",IF(D70="ND2","ND2",IF(D70="","",D70/$D$77))))</f>
        <v>3.1543209506915029E-3</v>
      </c>
      <c r="H70" s="23"/>
      <c r="L70" s="23"/>
      <c r="M70" s="23"/>
    </row>
    <row r="71" spans="1:13" x14ac:dyDescent="0.25">
      <c r="A71" s="25" t="s">
        <v>115</v>
      </c>
      <c r="B71" s="121" t="s">
        <v>1482</v>
      </c>
      <c r="C71" s="129">
        <v>3.84258312</v>
      </c>
      <c r="D71" s="165">
        <v>4.9737441200000001</v>
      </c>
      <c r="E71" s="21"/>
      <c r="F71" s="153">
        <f t="shared" si="0"/>
        <v>3.0288941726342973E-3</v>
      </c>
      <c r="G71" s="153">
        <f t="shared" si="1"/>
        <v>3.9205253629600338E-3</v>
      </c>
      <c r="H71" s="23"/>
      <c r="L71" s="23"/>
      <c r="M71" s="23"/>
    </row>
    <row r="72" spans="1:13" x14ac:dyDescent="0.25">
      <c r="A72" s="25" t="s">
        <v>116</v>
      </c>
      <c r="B72" s="120" t="s">
        <v>1483</v>
      </c>
      <c r="C72" s="129">
        <v>6.12076625</v>
      </c>
      <c r="D72" s="165">
        <v>9.6090901599999992</v>
      </c>
      <c r="E72" s="21"/>
      <c r="F72" s="153">
        <f t="shared" si="0"/>
        <v>4.8246589983150919E-3</v>
      </c>
      <c r="G72" s="153">
        <f t="shared" si="1"/>
        <v>7.5743103743040338E-3</v>
      </c>
      <c r="H72" s="23"/>
      <c r="L72" s="23"/>
      <c r="M72" s="23"/>
    </row>
    <row r="73" spans="1:13" x14ac:dyDescent="0.25">
      <c r="A73" s="25" t="s">
        <v>117</v>
      </c>
      <c r="B73" s="120" t="s">
        <v>1484</v>
      </c>
      <c r="C73" s="129">
        <v>9.5199682600000006</v>
      </c>
      <c r="D73" s="165">
        <v>30.319145110000001</v>
      </c>
      <c r="E73" s="21"/>
      <c r="F73" s="153">
        <f t="shared" si="0"/>
        <v>7.5040605462237788E-3</v>
      </c>
      <c r="G73" s="153">
        <f t="shared" si="1"/>
        <v>2.3898892769542133E-2</v>
      </c>
      <c r="H73" s="23"/>
      <c r="L73" s="23"/>
      <c r="M73" s="23"/>
    </row>
    <row r="74" spans="1:13" x14ac:dyDescent="0.25">
      <c r="A74" s="25" t="s">
        <v>118</v>
      </c>
      <c r="B74" s="120" t="s">
        <v>1485</v>
      </c>
      <c r="C74" s="129">
        <v>24.266819949999999</v>
      </c>
      <c r="D74" s="165">
        <v>33.346922300000003</v>
      </c>
      <c r="E74" s="21"/>
      <c r="F74" s="153">
        <f t="shared" si="0"/>
        <v>1.9128182069076675E-2</v>
      </c>
      <c r="G74" s="153">
        <f t="shared" si="1"/>
        <v>2.6285520826875099E-2</v>
      </c>
      <c r="H74" s="23"/>
      <c r="L74" s="23"/>
      <c r="M74" s="23"/>
    </row>
    <row r="75" spans="1:13" x14ac:dyDescent="0.25">
      <c r="A75" s="25" t="s">
        <v>119</v>
      </c>
      <c r="B75" s="120" t="s">
        <v>1486</v>
      </c>
      <c r="C75" s="129">
        <v>164.55646232999999</v>
      </c>
      <c r="D75" s="165">
        <v>1014.34072429</v>
      </c>
      <c r="E75" s="21"/>
      <c r="F75" s="153">
        <f t="shared" si="0"/>
        <v>0.1297106905056753</v>
      </c>
      <c r="G75" s="153">
        <f t="shared" si="1"/>
        <v>0.79954827597005462</v>
      </c>
      <c r="H75" s="23"/>
      <c r="L75" s="23"/>
      <c r="M75" s="23"/>
    </row>
    <row r="76" spans="1:13" x14ac:dyDescent="0.25">
      <c r="A76" s="25" t="s">
        <v>120</v>
      </c>
      <c r="B76" s="120" t="s">
        <v>1487</v>
      </c>
      <c r="C76" s="129">
        <v>1056.5649918300001</v>
      </c>
      <c r="D76" s="165">
        <v>172.05091978999999</v>
      </c>
      <c r="E76" s="21"/>
      <c r="F76" s="152">
        <f t="shared" si="0"/>
        <v>0.83283131342212602</v>
      </c>
      <c r="G76" s="153">
        <f t="shared" si="1"/>
        <v>0.13561815374557254</v>
      </c>
      <c r="H76" s="23"/>
      <c r="L76" s="23"/>
      <c r="M76" s="23"/>
    </row>
    <row r="77" spans="1:13" x14ac:dyDescent="0.25">
      <c r="A77" s="25" t="s">
        <v>121</v>
      </c>
      <c r="B77" s="57" t="s">
        <v>100</v>
      </c>
      <c r="C77" s="131">
        <f>SUM(C70:C76)</f>
        <v>1268.6422506000001</v>
      </c>
      <c r="D77" s="131">
        <f>SUM(D70:D76)</f>
        <v>1268.6422506000001</v>
      </c>
      <c r="E77" s="42"/>
      <c r="F77" s="154">
        <f>SUM(F70:F76)</f>
        <v>0.99999999999999989</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1.23281617</v>
      </c>
      <c r="D79" s="165" t="str">
        <f>IF($D$66="ND2","ND2","")</f>
        <v/>
      </c>
      <c r="E79" s="42"/>
      <c r="F79" s="153">
        <f>IF($C$77=0,"",IF(C79="","",C79/$C$77))</f>
        <v>9.7176029681885791E-4</v>
      </c>
      <c r="G79" s="153" t="str">
        <f>IF($D$77=0,"",IF(D79="[Mark as ND1 if not relevant]","",IF(D79="ND2","ND2",IF(D79="","",D79/$D$77))))</f>
        <v/>
      </c>
      <c r="H79" s="23"/>
      <c r="L79" s="23"/>
      <c r="M79" s="23"/>
    </row>
    <row r="80" spans="1:13" outlineLevel="1" x14ac:dyDescent="0.25">
      <c r="A80" s="25" t="s">
        <v>126</v>
      </c>
      <c r="B80" s="58" t="s">
        <v>127</v>
      </c>
      <c r="C80" s="131">
        <v>2.5378426900000002</v>
      </c>
      <c r="D80" s="165" t="str">
        <f>IF($D$66="ND2","ND2","")</f>
        <v/>
      </c>
      <c r="E80" s="42"/>
      <c r="F80" s="153">
        <f>IF($C$77=0,"",IF(C80="","",C80/$C$77))</f>
        <v>2.0004399891299031E-3</v>
      </c>
      <c r="G80" s="153" t="str">
        <f>IF($D$77=0,"",IF(D80="[Mark as ND1 if not relevant]","",IF(D80="ND2","ND2",IF(D80="","",D80/$D$77))))</f>
        <v/>
      </c>
      <c r="H80" s="23"/>
      <c r="L80" s="23"/>
      <c r="M80" s="23"/>
    </row>
    <row r="81" spans="1:13" outlineLevel="1" x14ac:dyDescent="0.25">
      <c r="A81" s="25" t="s">
        <v>128</v>
      </c>
      <c r="B81" s="58" t="s">
        <v>129</v>
      </c>
      <c r="C81" s="131">
        <v>1.49970034</v>
      </c>
      <c r="D81" s="165" t="str">
        <f>IF($D$66="ND2","ND2","")</f>
        <v/>
      </c>
      <c r="E81" s="42"/>
      <c r="F81" s="153">
        <f>IF($C$77=0,"",IF(C81="","",C81/$C$77))</f>
        <v>1.1821302177904935E-3</v>
      </c>
      <c r="G81" s="153" t="str">
        <f>IF($D$77=0,"",IF(D81="[Mark as ND1 if not relevant]","",IF(D81="ND2","ND2",IF(D81="","",D81/$D$77))))</f>
        <v/>
      </c>
      <c r="H81" s="23"/>
      <c r="L81" s="23"/>
      <c r="M81" s="23"/>
    </row>
    <row r="82" spans="1:13" outlineLevel="1" x14ac:dyDescent="0.25">
      <c r="A82" s="25" t="s">
        <v>130</v>
      </c>
      <c r="B82" s="58" t="s">
        <v>131</v>
      </c>
      <c r="C82" s="131">
        <v>2.3428827800000001</v>
      </c>
      <c r="D82" s="165" t="str">
        <f>IF($D$66="ND2","ND2","")</f>
        <v/>
      </c>
      <c r="E82" s="42"/>
      <c r="F82" s="153">
        <f>IF($C$77=0,"",IF(C82="","",C82/$C$77))</f>
        <v>1.8467639548438036E-3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1351</v>
      </c>
      <c r="D88" s="83" t="s">
        <v>1352</v>
      </c>
      <c r="E88" s="46"/>
      <c r="F88" s="47" t="s">
        <v>138</v>
      </c>
      <c r="G88" s="44" t="s">
        <v>139</v>
      </c>
      <c r="H88" s="23"/>
      <c r="L88" s="23"/>
      <c r="M88" s="23"/>
    </row>
    <row r="89" spans="1:13" x14ac:dyDescent="0.25">
      <c r="A89" s="25" t="s">
        <v>140</v>
      </c>
      <c r="B89" s="42" t="s">
        <v>112</v>
      </c>
      <c r="C89" s="129">
        <v>6.2083000000000004</v>
      </c>
      <c r="D89" s="165">
        <v>6.2083000000000004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1346</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1481</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1482</v>
      </c>
      <c r="C94" s="129"/>
      <c r="D94" s="165" t="str">
        <f>IF($D$89="ND2","ND2","")</f>
        <v/>
      </c>
      <c r="E94" s="21"/>
      <c r="F94" s="152" t="str">
        <f t="shared" si="2"/>
        <v/>
      </c>
      <c r="G94" s="152" t="str">
        <f t="shared" si="3"/>
        <v/>
      </c>
      <c r="H94" s="23"/>
      <c r="L94" s="23"/>
      <c r="M94" s="23"/>
    </row>
    <row r="95" spans="1:13" x14ac:dyDescent="0.25">
      <c r="A95" s="25" t="s">
        <v>144</v>
      </c>
      <c r="B95" s="121" t="s">
        <v>1483</v>
      </c>
      <c r="C95" s="129"/>
      <c r="D95" s="165" t="str">
        <f>IF($D$89="ND2","ND2","")</f>
        <v/>
      </c>
      <c r="E95" s="21"/>
      <c r="F95" s="152" t="str">
        <f t="shared" si="2"/>
        <v/>
      </c>
      <c r="G95" s="152" t="str">
        <f t="shared" si="3"/>
        <v/>
      </c>
      <c r="H95" s="23"/>
      <c r="L95" s="23"/>
      <c r="M95" s="23"/>
    </row>
    <row r="96" spans="1:13" x14ac:dyDescent="0.25">
      <c r="A96" s="25" t="s">
        <v>145</v>
      </c>
      <c r="B96" s="121" t="s">
        <v>1484</v>
      </c>
      <c r="C96" s="129"/>
      <c r="D96" s="165" t="str">
        <f>IF($D$89="ND2","ND2","")</f>
        <v/>
      </c>
      <c r="E96" s="21"/>
      <c r="F96" s="152" t="str">
        <f t="shared" si="2"/>
        <v/>
      </c>
      <c r="G96" s="152" t="str">
        <f t="shared" si="3"/>
        <v/>
      </c>
      <c r="H96" s="23"/>
      <c r="L96" s="23"/>
      <c r="M96" s="23"/>
    </row>
    <row r="97" spans="1:14" x14ac:dyDescent="0.25">
      <c r="A97" s="25" t="s">
        <v>146</v>
      </c>
      <c r="B97" s="121" t="s">
        <v>1485</v>
      </c>
      <c r="C97" s="129"/>
      <c r="D97" s="165" t="str">
        <f>IF($D$89="ND2","ND2","")</f>
        <v/>
      </c>
      <c r="E97" s="21"/>
      <c r="F97" s="152" t="str">
        <f t="shared" si="2"/>
        <v/>
      </c>
      <c r="G97" s="152" t="str">
        <f t="shared" si="3"/>
        <v/>
      </c>
      <c r="H97" s="23"/>
      <c r="L97" s="23"/>
      <c r="M97" s="23"/>
    </row>
    <row r="98" spans="1:14" x14ac:dyDescent="0.25">
      <c r="A98" s="25" t="s">
        <v>147</v>
      </c>
      <c r="B98" s="121" t="s">
        <v>1486</v>
      </c>
      <c r="C98" s="129">
        <v>1000</v>
      </c>
      <c r="D98" s="165">
        <v>1000</v>
      </c>
      <c r="E98" s="21"/>
      <c r="F98" s="152">
        <f t="shared" si="2"/>
        <v>1</v>
      </c>
      <c r="G98" s="152">
        <f t="shared" si="3"/>
        <v>1</v>
      </c>
      <c r="H98" s="23"/>
      <c r="L98" s="23"/>
      <c r="M98" s="23"/>
    </row>
    <row r="99" spans="1:14" x14ac:dyDescent="0.25">
      <c r="A99" s="25" t="s">
        <v>148</v>
      </c>
      <c r="B99" s="121" t="s">
        <v>1487</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1268.6422506000001</v>
      </c>
      <c r="D112" s="129">
        <v>1268.6422506000001</v>
      </c>
      <c r="E112" s="51"/>
      <c r="F112" s="152">
        <f t="shared" ref="F112:F128" si="4">IF($C$129=0,"",IF(C112="[for completion]","",IF(C112="","",C112/$C$129)))</f>
        <v>1</v>
      </c>
      <c r="G112" s="152">
        <f t="shared" ref="G112:G128" si="5">IF($D$129=0,"",IF(D112="[for completion]","",IF(D112="","",D112/$D$129)))</f>
        <v>1</v>
      </c>
      <c r="I112" s="25"/>
      <c r="J112" s="25"/>
      <c r="K112" s="25"/>
      <c r="L112" s="23" t="s">
        <v>1491</v>
      </c>
      <c r="M112" s="23"/>
      <c r="N112" s="23"/>
    </row>
    <row r="113" spans="1:14" s="59" customFormat="1" x14ac:dyDescent="0.25">
      <c r="A113" s="25" t="s">
        <v>167</v>
      </c>
      <c r="B113" s="42" t="s">
        <v>1492</v>
      </c>
      <c r="C113" s="129"/>
      <c r="D113" s="129"/>
      <c r="E113" s="51"/>
      <c r="F113" s="152" t="str">
        <f t="shared" si="4"/>
        <v/>
      </c>
      <c r="G113" s="152" t="str">
        <f t="shared" si="5"/>
        <v/>
      </c>
      <c r="I113" s="25"/>
      <c r="J113" s="25"/>
      <c r="K113" s="25"/>
      <c r="L113" s="42" t="s">
        <v>1492</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1493</v>
      </c>
      <c r="C115" s="129"/>
      <c r="D115" s="129"/>
      <c r="E115" s="51"/>
      <c r="F115" s="152" t="str">
        <f t="shared" si="4"/>
        <v/>
      </c>
      <c r="G115" s="152" t="str">
        <f t="shared" si="5"/>
        <v/>
      </c>
      <c r="I115" s="25"/>
      <c r="J115" s="25"/>
      <c r="K115" s="25"/>
      <c r="L115" s="42" t="s">
        <v>1493</v>
      </c>
      <c r="M115" s="23"/>
      <c r="N115" s="23"/>
    </row>
    <row r="116" spans="1:14" s="59" customFormat="1" x14ac:dyDescent="0.25">
      <c r="A116" s="25" t="s">
        <v>171</v>
      </c>
      <c r="B116" s="42" t="s">
        <v>1494</v>
      </c>
      <c r="C116" s="129"/>
      <c r="D116" s="129"/>
      <c r="E116" s="51"/>
      <c r="F116" s="152" t="str">
        <f t="shared" si="4"/>
        <v/>
      </c>
      <c r="G116" s="152" t="str">
        <f t="shared" si="5"/>
        <v/>
      </c>
      <c r="I116" s="25"/>
      <c r="J116" s="25"/>
      <c r="K116" s="25"/>
      <c r="L116" s="42" t="s">
        <v>1494</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1495</v>
      </c>
      <c r="C119" s="129"/>
      <c r="D119" s="129"/>
      <c r="E119" s="42"/>
      <c r="F119" s="152" t="str">
        <f t="shared" si="4"/>
        <v/>
      </c>
      <c r="G119" s="152" t="str">
        <f t="shared" si="5"/>
        <v/>
      </c>
      <c r="L119" s="42" t="s">
        <v>1495</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1502</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1497</v>
      </c>
      <c r="C124" s="129"/>
      <c r="D124" s="129"/>
      <c r="E124" s="42"/>
      <c r="F124" s="152" t="str">
        <f t="shared" si="4"/>
        <v/>
      </c>
      <c r="G124" s="152" t="str">
        <f t="shared" si="5"/>
        <v/>
      </c>
      <c r="L124" s="121" t="s">
        <v>1497</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1496</v>
      </c>
      <c r="C127" s="129"/>
      <c r="D127" s="129"/>
      <c r="E127" s="42"/>
      <c r="F127" s="152" t="str">
        <f t="shared" si="4"/>
        <v/>
      </c>
      <c r="G127" s="152" t="str">
        <f t="shared" si="5"/>
        <v/>
      </c>
      <c r="H127" s="23"/>
      <c r="L127" s="42" t="s">
        <v>1496</v>
      </c>
      <c r="M127" s="23"/>
    </row>
    <row r="128" spans="1:14" x14ac:dyDescent="0.25">
      <c r="A128" s="25" t="s">
        <v>1498</v>
      </c>
      <c r="B128" s="42" t="s">
        <v>98</v>
      </c>
      <c r="C128" s="129"/>
      <c r="D128" s="129"/>
      <c r="E128" s="42"/>
      <c r="F128" s="152" t="str">
        <f t="shared" si="4"/>
        <v/>
      </c>
      <c r="G128" s="152" t="str">
        <f t="shared" si="5"/>
        <v/>
      </c>
      <c r="H128" s="23"/>
      <c r="L128" s="23"/>
      <c r="M128" s="23"/>
    </row>
    <row r="129" spans="1:14" x14ac:dyDescent="0.25">
      <c r="A129" s="25" t="s">
        <v>1501</v>
      </c>
      <c r="B129" s="57" t="s">
        <v>100</v>
      </c>
      <c r="C129" s="129">
        <f>SUM(C112:C128)</f>
        <v>1268.6422506000001</v>
      </c>
      <c r="D129" s="129">
        <f>SUM(D112:D128)</f>
        <v>1268.6422506000001</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1492</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1493</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1494</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1495</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1502</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1497</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1496</v>
      </c>
      <c r="C153" s="129"/>
      <c r="D153" s="129"/>
      <c r="E153" s="42"/>
      <c r="F153" s="152" t="str">
        <f t="shared" si="8"/>
        <v/>
      </c>
      <c r="G153" s="152" t="str">
        <f t="shared" si="9"/>
        <v/>
      </c>
      <c r="H153" s="23"/>
      <c r="L153" s="23"/>
      <c r="M153" s="23"/>
    </row>
    <row r="154" spans="1:13" x14ac:dyDescent="0.25">
      <c r="A154" s="25" t="s">
        <v>1499</v>
      </c>
      <c r="B154" s="42" t="s">
        <v>98</v>
      </c>
      <c r="C154" s="129"/>
      <c r="D154" s="129"/>
      <c r="E154" s="42"/>
      <c r="F154" s="152" t="str">
        <f t="shared" si="8"/>
        <v/>
      </c>
      <c r="G154" s="152" t="str">
        <f t="shared" si="9"/>
        <v/>
      </c>
      <c r="H154" s="23"/>
      <c r="L154" s="23"/>
      <c r="M154" s="23"/>
    </row>
    <row r="155" spans="1:13" x14ac:dyDescent="0.25">
      <c r="A155" s="25" t="s">
        <v>1503</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2.0550000000000002</v>
      </c>
      <c r="D174" s="162"/>
      <c r="E174" s="31"/>
      <c r="F174" s="152">
        <f>IF($C$179=0,"",IF(C174="[for completion]","",C174/$C$179))</f>
        <v>1</v>
      </c>
      <c r="G174" s="51"/>
      <c r="H174" s="23"/>
      <c r="L174" s="23"/>
      <c r="M174" s="23"/>
    </row>
    <row r="175" spans="1:13" ht="30.75" customHeight="1" x14ac:dyDescent="0.25">
      <c r="A175" s="25" t="s">
        <v>9</v>
      </c>
      <c r="B175" s="42" t="s">
        <v>1343</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2.0550000000000002</v>
      </c>
      <c r="D179" s="129"/>
      <c r="E179" s="53"/>
      <c r="F179" s="154">
        <f>SUM(F174:F178)</f>
        <v>1</v>
      </c>
      <c r="G179" s="51"/>
      <c r="H179" s="23"/>
      <c r="L179" s="23"/>
      <c r="M179" s="23"/>
    </row>
    <row r="180" spans="1:13" outlineLevel="1" x14ac:dyDescent="0.25">
      <c r="A180" s="25" t="s">
        <v>243</v>
      </c>
      <c r="B180" s="63" t="s">
        <v>1677</v>
      </c>
      <c r="C180" s="129"/>
      <c r="D180" s="129"/>
      <c r="E180" s="53"/>
      <c r="F180" s="152" t="str">
        <f t="shared" ref="F180:F187" si="12">IF($C$179=0,"",IF(C180="","",C180/$C$179))</f>
        <v/>
      </c>
      <c r="G180" s="51"/>
      <c r="H180" s="23"/>
      <c r="L180" s="23"/>
      <c r="M180" s="23"/>
    </row>
    <row r="181" spans="1:13" s="63" customFormat="1" ht="30" outlineLevel="1" x14ac:dyDescent="0.25">
      <c r="A181" s="25" t="s">
        <v>244</v>
      </c>
      <c r="B181" s="63" t="s">
        <v>1678</v>
      </c>
      <c r="C181" s="164"/>
      <c r="D181" s="164"/>
      <c r="F181" s="153" t="str">
        <f t="shared" si="12"/>
        <v/>
      </c>
    </row>
    <row r="182" spans="1:13" ht="30" outlineLevel="1" x14ac:dyDescent="0.25">
      <c r="A182" s="25" t="s">
        <v>245</v>
      </c>
      <c r="B182" s="63" t="s">
        <v>1679</v>
      </c>
      <c r="C182" s="129"/>
      <c r="D182" s="129"/>
      <c r="E182" s="53"/>
      <c r="F182" s="153" t="str">
        <f t="shared" si="12"/>
        <v/>
      </c>
      <c r="G182" s="51"/>
      <c r="H182" s="23"/>
      <c r="L182" s="23"/>
      <c r="M182" s="23"/>
    </row>
    <row r="183" spans="1:13" outlineLevel="1" x14ac:dyDescent="0.25">
      <c r="A183" s="25" t="s">
        <v>246</v>
      </c>
      <c r="B183" s="63" t="s">
        <v>1680</v>
      </c>
      <c r="C183" s="129"/>
      <c r="D183" s="129"/>
      <c r="E183" s="53"/>
      <c r="F183" s="153" t="str">
        <f t="shared" si="12"/>
        <v/>
      </c>
      <c r="G183" s="51"/>
      <c r="H183" s="23"/>
      <c r="L183" s="23"/>
      <c r="M183" s="23"/>
    </row>
    <row r="184" spans="1:13" s="63" customFormat="1" outlineLevel="1" x14ac:dyDescent="0.25">
      <c r="A184" s="25" t="s">
        <v>247</v>
      </c>
      <c r="B184" s="63" t="s">
        <v>1681</v>
      </c>
      <c r="C184" s="164"/>
      <c r="D184" s="164"/>
      <c r="F184" s="153" t="str">
        <f t="shared" si="12"/>
        <v/>
      </c>
    </row>
    <row r="185" spans="1:13" outlineLevel="1" x14ac:dyDescent="0.25">
      <c r="A185" s="25" t="s">
        <v>248</v>
      </c>
      <c r="B185" s="63" t="s">
        <v>1682</v>
      </c>
      <c r="C185" s="129"/>
      <c r="D185" s="129"/>
      <c r="E185" s="53"/>
      <c r="F185" s="153" t="str">
        <f t="shared" si="12"/>
        <v/>
      </c>
      <c r="G185" s="51"/>
      <c r="H185" s="23"/>
      <c r="L185" s="23"/>
      <c r="M185" s="23"/>
    </row>
    <row r="186" spans="1:13" outlineLevel="1" x14ac:dyDescent="0.25">
      <c r="A186" s="25" t="s">
        <v>249</v>
      </c>
      <c r="B186" s="63" t="s">
        <v>1683</v>
      </c>
      <c r="C186" s="129"/>
      <c r="D186" s="129"/>
      <c r="E186" s="53"/>
      <c r="F186" s="153" t="str">
        <f t="shared" si="12"/>
        <v/>
      </c>
      <c r="G186" s="51"/>
      <c r="H186" s="23"/>
      <c r="L186" s="23"/>
      <c r="M186" s="23"/>
    </row>
    <row r="187" spans="1:13" outlineLevel="1" x14ac:dyDescent="0.25">
      <c r="A187" s="25" t="s">
        <v>250</v>
      </c>
      <c r="B187" s="63" t="s">
        <v>1684</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2.0550000000000002</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2.0550000000000002</v>
      </c>
      <c r="E207" s="53"/>
      <c r="F207" s="152"/>
      <c r="G207" s="53"/>
      <c r="H207" s="23"/>
      <c r="L207" s="23"/>
      <c r="M207" s="23"/>
    </row>
    <row r="208" spans="1:13" x14ac:dyDescent="0.25">
      <c r="A208" s="25" t="s">
        <v>284</v>
      </c>
      <c r="B208" s="57" t="s">
        <v>100</v>
      </c>
      <c r="C208" s="131">
        <f>SUM(C193:C206)</f>
        <v>2.0550000000000002</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1674</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1344</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1685</v>
      </c>
      <c r="C323" s="40" t="s">
        <v>1686</v>
      </c>
      <c r="H323" s="23"/>
    </row>
    <row r="324" spans="1:8" ht="30" outlineLevel="1" x14ac:dyDescent="0.25">
      <c r="A324" s="25" t="s">
        <v>420</v>
      </c>
      <c r="B324" s="40" t="s">
        <v>1687</v>
      </c>
      <c r="C324" s="25" t="s">
        <v>1686</v>
      </c>
      <c r="H324" s="23"/>
    </row>
    <row r="325" spans="1:8" outlineLevel="1" x14ac:dyDescent="0.25">
      <c r="A325" s="25" t="s">
        <v>421</v>
      </c>
      <c r="B325" s="40" t="s">
        <v>1688</v>
      </c>
      <c r="C325" s="25" t="s">
        <v>1689</v>
      </c>
      <c r="H325" s="23"/>
    </row>
    <row r="326" spans="1:8" outlineLevel="1" x14ac:dyDescent="0.25">
      <c r="A326" s="25" t="s">
        <v>422</v>
      </c>
      <c r="B326" s="40" t="s">
        <v>1690</v>
      </c>
      <c r="C326" s="25" t="s">
        <v>1691</v>
      </c>
      <c r="H326" s="23"/>
    </row>
    <row r="327" spans="1:8" outlineLevel="1" x14ac:dyDescent="0.25">
      <c r="A327" s="25" t="s">
        <v>423</v>
      </c>
      <c r="B327" s="40" t="s">
        <v>1692</v>
      </c>
      <c r="C327" s="25" t="s">
        <v>1691</v>
      </c>
      <c r="H327" s="23"/>
    </row>
    <row r="328" spans="1:8" outlineLevel="1" x14ac:dyDescent="0.25">
      <c r="A328" s="25" t="s">
        <v>424</v>
      </c>
      <c r="B328" s="40" t="s">
        <v>1693</v>
      </c>
      <c r="C328" s="25" t="s">
        <v>1671</v>
      </c>
      <c r="H328" s="23"/>
    </row>
    <row r="329" spans="1:8" outlineLevel="1" x14ac:dyDescent="0.25">
      <c r="A329" s="25" t="s">
        <v>425</v>
      </c>
      <c r="B329" s="40" t="s">
        <v>1694</v>
      </c>
      <c r="C329" s="25" t="s">
        <v>1671</v>
      </c>
      <c r="H329" s="23"/>
    </row>
    <row r="330" spans="1:8" outlineLevel="1" x14ac:dyDescent="0.25">
      <c r="A330" s="25" t="s">
        <v>426</v>
      </c>
      <c r="B330" s="54" t="s">
        <v>1695</v>
      </c>
      <c r="C330" s="25" t="s">
        <v>1696</v>
      </c>
      <c r="H330" s="23"/>
    </row>
    <row r="331" spans="1:8" outlineLevel="1" x14ac:dyDescent="0.25">
      <c r="A331" s="25" t="s">
        <v>428</v>
      </c>
      <c r="B331" s="54" t="s">
        <v>1697</v>
      </c>
      <c r="C331" s="25" t="s">
        <v>1698</v>
      </c>
      <c r="H331" s="23"/>
    </row>
    <row r="332" spans="1:8" outlineLevel="1" x14ac:dyDescent="0.25">
      <c r="A332" s="25" t="s">
        <v>429</v>
      </c>
      <c r="B332" s="54" t="s">
        <v>1699</v>
      </c>
      <c r="C332" s="25" t="s">
        <v>1700</v>
      </c>
      <c r="H332" s="23"/>
    </row>
    <row r="333" spans="1:8" outlineLevel="1" x14ac:dyDescent="0.25">
      <c r="A333" s="25" t="s">
        <v>430</v>
      </c>
      <c r="B333" s="54" t="s">
        <v>1701</v>
      </c>
      <c r="C333" s="25" t="s">
        <v>1702</v>
      </c>
      <c r="H333" s="23"/>
    </row>
    <row r="334" spans="1:8" ht="45" outlineLevel="1" x14ac:dyDescent="0.25">
      <c r="A334" s="25" t="s">
        <v>431</v>
      </c>
      <c r="B334" s="54" t="s">
        <v>1703</v>
      </c>
      <c r="C334" s="25" t="s">
        <v>1704</v>
      </c>
      <c r="H334" s="23"/>
    </row>
    <row r="335" spans="1:8" ht="30" outlineLevel="1" x14ac:dyDescent="0.25">
      <c r="A335" s="25" t="s">
        <v>432</v>
      </c>
      <c r="B335" s="54" t="s">
        <v>1705</v>
      </c>
      <c r="C335" s="25" t="s">
        <v>1706</v>
      </c>
      <c r="H335" s="23"/>
    </row>
    <row r="336" spans="1:8" outlineLevel="1" x14ac:dyDescent="0.25">
      <c r="A336" s="25" t="s">
        <v>433</v>
      </c>
      <c r="B336" s="54" t="s">
        <v>1690</v>
      </c>
      <c r="C336" s="25" t="s">
        <v>1707</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topLeftCell="A137" zoomScale="80" zoomScaleNormal="80" workbookViewId="0">
      <selection activeCell="B188" sqref="B188"/>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1268.6423</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1268.6423</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1347</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1791</v>
      </c>
      <c r="C28" s="176">
        <v>19398</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469</v>
      </c>
      <c r="G35" s="104"/>
    </row>
    <row r="36" spans="1:7" x14ac:dyDescent="0.25">
      <c r="A36" s="93" t="s">
        <v>504</v>
      </c>
      <c r="B36" s="93" t="s">
        <v>1079</v>
      </c>
      <c r="C36" s="122">
        <v>5.3E-3</v>
      </c>
      <c r="D36" s="176" t="str">
        <f>IF(C36="","","ND2")</f>
        <v>ND2</v>
      </c>
      <c r="E36" s="156"/>
      <c r="F36" s="122">
        <f>IF(C36=0,"",C36)</f>
        <v>5.3E-3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469</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565</v>
      </c>
      <c r="C70" s="122"/>
      <c r="D70" s="176" t="str">
        <f t="shared" si="1"/>
        <v/>
      </c>
      <c r="E70" s="122"/>
      <c r="F70" s="122" t="str">
        <f t="shared" si="2"/>
        <v/>
      </c>
      <c r="G70" s="93"/>
    </row>
    <row r="71" spans="1:7" x14ac:dyDescent="0.25">
      <c r="A71" s="93" t="s">
        <v>566</v>
      </c>
      <c r="B71" s="93" t="s">
        <v>6</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263</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98</v>
      </c>
      <c r="C77" s="167">
        <f>SUM(C78:C87)</f>
        <v>0</v>
      </c>
      <c r="D77" s="167">
        <f>SUM(D78:D87)</f>
        <v>0</v>
      </c>
      <c r="E77" s="122"/>
      <c r="F77" s="167">
        <f>SUM(F78:F87)</f>
        <v>0</v>
      </c>
      <c r="G77" s="93"/>
    </row>
    <row r="78" spans="1:7" x14ac:dyDescent="0.25">
      <c r="A78" s="93" t="s">
        <v>575</v>
      </c>
      <c r="B78" s="111" t="s">
        <v>265</v>
      </c>
      <c r="C78" s="122"/>
      <c r="D78" s="176" t="str">
        <f t="shared" ref="D78:D97" si="3">IF(C78="","","ND2")</f>
        <v/>
      </c>
      <c r="E78" s="122"/>
      <c r="F78" s="122" t="str">
        <f t="shared" ref="F78:F97" si="4">IF(C78="","",C78)</f>
        <v/>
      </c>
      <c r="G78" s="93"/>
    </row>
    <row r="79" spans="1:7" x14ac:dyDescent="0.25">
      <c r="A79" s="93" t="s">
        <v>576</v>
      </c>
      <c r="B79" s="111" t="s">
        <v>267</v>
      </c>
      <c r="C79" s="122"/>
      <c r="D79" s="176" t="str">
        <f t="shared" si="3"/>
        <v/>
      </c>
      <c r="E79" s="122"/>
      <c r="F79" s="122" t="str">
        <f t="shared" si="4"/>
        <v/>
      </c>
      <c r="G79" s="93"/>
    </row>
    <row r="80" spans="1:7" x14ac:dyDescent="0.25">
      <c r="A80" s="93" t="s">
        <v>577</v>
      </c>
      <c r="B80" s="111" t="s">
        <v>269</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272</v>
      </c>
      <c r="C82" s="122"/>
      <c r="D82" s="176" t="str">
        <f t="shared" si="3"/>
        <v/>
      </c>
      <c r="E82" s="122"/>
      <c r="F82" s="122" t="str">
        <f t="shared" si="4"/>
        <v/>
      </c>
      <c r="G82" s="93"/>
    </row>
    <row r="83" spans="1:7" x14ac:dyDescent="0.25">
      <c r="A83" s="93" t="s">
        <v>580</v>
      </c>
      <c r="B83" s="111" t="s">
        <v>274</v>
      </c>
      <c r="C83" s="122"/>
      <c r="D83" s="176" t="str">
        <f t="shared" si="3"/>
        <v/>
      </c>
      <c r="E83" s="122"/>
      <c r="F83" s="122" t="str">
        <f t="shared" si="4"/>
        <v/>
      </c>
      <c r="G83" s="93"/>
    </row>
    <row r="84" spans="1:7" x14ac:dyDescent="0.25">
      <c r="A84" s="93" t="s">
        <v>581</v>
      </c>
      <c r="B84" s="111" t="s">
        <v>276</v>
      </c>
      <c r="C84" s="122"/>
      <c r="D84" s="176" t="str">
        <f t="shared" si="3"/>
        <v/>
      </c>
      <c r="E84" s="122"/>
      <c r="F84" s="122" t="str">
        <f t="shared" si="4"/>
        <v/>
      </c>
      <c r="G84" s="93"/>
    </row>
    <row r="85" spans="1:7" x14ac:dyDescent="0.25">
      <c r="A85" s="93" t="s">
        <v>582</v>
      </c>
      <c r="B85" s="111" t="s">
        <v>278</v>
      </c>
      <c r="C85" s="122"/>
      <c r="D85" s="176" t="str">
        <f t="shared" si="3"/>
        <v/>
      </c>
      <c r="E85" s="122"/>
      <c r="F85" s="122" t="str">
        <f t="shared" si="4"/>
        <v/>
      </c>
      <c r="G85" s="93"/>
    </row>
    <row r="86" spans="1:7" x14ac:dyDescent="0.25">
      <c r="A86" s="93" t="s">
        <v>583</v>
      </c>
      <c r="B86" s="111" t="s">
        <v>280</v>
      </c>
      <c r="C86" s="122"/>
      <c r="D86" s="176" t="str">
        <f t="shared" si="3"/>
        <v/>
      </c>
      <c r="E86" s="122"/>
      <c r="F86" s="122" t="str">
        <f t="shared" si="4"/>
        <v/>
      </c>
      <c r="G86" s="93"/>
    </row>
    <row r="87" spans="1:7" x14ac:dyDescent="0.25">
      <c r="A87" s="93" t="s">
        <v>584</v>
      </c>
      <c r="B87" s="111" t="s">
        <v>98</v>
      </c>
      <c r="C87" s="122"/>
      <c r="D87" s="176" t="str">
        <f t="shared" si="3"/>
        <v/>
      </c>
      <c r="E87" s="122"/>
      <c r="F87" s="122" t="str">
        <f t="shared" si="4"/>
        <v/>
      </c>
      <c r="G87" s="93"/>
    </row>
    <row r="88" spans="1:7" outlineLevel="1" x14ac:dyDescent="0.25">
      <c r="A88" s="93" t="s">
        <v>585</v>
      </c>
      <c r="B88" s="107" t="s">
        <v>102</v>
      </c>
      <c r="C88" s="122"/>
      <c r="D88" s="176" t="str">
        <f t="shared" si="3"/>
        <v/>
      </c>
      <c r="E88" s="122"/>
      <c r="F88" s="122" t="str">
        <f t="shared" si="4"/>
        <v/>
      </c>
      <c r="G88" s="93"/>
    </row>
    <row r="89" spans="1:7" outlineLevel="1" x14ac:dyDescent="0.25">
      <c r="A89" s="93" t="s">
        <v>586</v>
      </c>
      <c r="B89" s="107" t="s">
        <v>102</v>
      </c>
      <c r="C89" s="122"/>
      <c r="D89" s="176" t="str">
        <f t="shared" si="3"/>
        <v/>
      </c>
      <c r="E89" s="122"/>
      <c r="F89" s="122" t="str">
        <f t="shared" si="4"/>
        <v/>
      </c>
      <c r="G89" s="93"/>
    </row>
    <row r="90" spans="1:7" outlineLevel="1" x14ac:dyDescent="0.25">
      <c r="A90" s="93" t="s">
        <v>587</v>
      </c>
      <c r="B90" s="107" t="s">
        <v>102</v>
      </c>
      <c r="C90" s="122"/>
      <c r="D90" s="176" t="str">
        <f t="shared" si="3"/>
        <v/>
      </c>
      <c r="E90" s="122"/>
      <c r="F90" s="122" t="str">
        <f t="shared" si="4"/>
        <v/>
      </c>
      <c r="G90" s="93"/>
    </row>
    <row r="91" spans="1:7" outlineLevel="1" x14ac:dyDescent="0.25">
      <c r="A91" s="93" t="s">
        <v>588</v>
      </c>
      <c r="B91" s="107" t="s">
        <v>102</v>
      </c>
      <c r="C91" s="122"/>
      <c r="D91" s="176" t="str">
        <f t="shared" si="3"/>
        <v/>
      </c>
      <c r="E91" s="122"/>
      <c r="F91" s="122" t="str">
        <f t="shared" si="4"/>
        <v/>
      </c>
      <c r="G91" s="93"/>
    </row>
    <row r="92" spans="1:7" outlineLevel="1" x14ac:dyDescent="0.25">
      <c r="A92" s="93" t="s">
        <v>589</v>
      </c>
      <c r="B92" s="107" t="s">
        <v>102</v>
      </c>
      <c r="C92" s="122"/>
      <c r="D92" s="176" t="str">
        <f t="shared" si="3"/>
        <v/>
      </c>
      <c r="E92" s="122"/>
      <c r="F92" s="122" t="str">
        <f t="shared" si="4"/>
        <v/>
      </c>
      <c r="G92" s="93"/>
    </row>
    <row r="93" spans="1:7" outlineLevel="1" x14ac:dyDescent="0.25">
      <c r="A93" s="93" t="s">
        <v>590</v>
      </c>
      <c r="B93" s="107" t="s">
        <v>102</v>
      </c>
      <c r="C93" s="122"/>
      <c r="D93" s="176" t="str">
        <f t="shared" si="3"/>
        <v/>
      </c>
      <c r="E93" s="122"/>
      <c r="F93" s="122" t="str">
        <f t="shared" si="4"/>
        <v/>
      </c>
      <c r="G93" s="93"/>
    </row>
    <row r="94" spans="1:7" outlineLevel="1" x14ac:dyDescent="0.25">
      <c r="A94" s="93" t="s">
        <v>591</v>
      </c>
      <c r="B94" s="107" t="s">
        <v>102</v>
      </c>
      <c r="C94" s="122"/>
      <c r="D94" s="176" t="str">
        <f t="shared" si="3"/>
        <v/>
      </c>
      <c r="E94" s="122"/>
      <c r="F94" s="122" t="str">
        <f t="shared" si="4"/>
        <v/>
      </c>
      <c r="G94" s="93"/>
    </row>
    <row r="95" spans="1:7" outlineLevel="1" x14ac:dyDescent="0.25">
      <c r="A95" s="93" t="s">
        <v>592</v>
      </c>
      <c r="B95" s="107" t="s">
        <v>102</v>
      </c>
      <c r="C95" s="122"/>
      <c r="D95" s="176" t="str">
        <f t="shared" si="3"/>
        <v/>
      </c>
      <c r="E95" s="122"/>
      <c r="F95" s="122" t="str">
        <f t="shared" si="4"/>
        <v/>
      </c>
      <c r="G95" s="93"/>
    </row>
    <row r="96" spans="1:7" outlineLevel="1" x14ac:dyDescent="0.25">
      <c r="A96" s="93" t="s">
        <v>593</v>
      </c>
      <c r="B96" s="107" t="s">
        <v>102</v>
      </c>
      <c r="C96" s="122"/>
      <c r="D96" s="176" t="str">
        <f t="shared" si="3"/>
        <v/>
      </c>
      <c r="E96" s="122"/>
      <c r="F96" s="122" t="str">
        <f t="shared" si="4"/>
        <v/>
      </c>
      <c r="G96" s="93"/>
    </row>
    <row r="97" spans="1:7" outlineLevel="1" x14ac:dyDescent="0.25">
      <c r="A97" s="93" t="s">
        <v>594</v>
      </c>
      <c r="B97" s="107" t="s">
        <v>102</v>
      </c>
      <c r="C97" s="122"/>
      <c r="D97" s="176" t="str">
        <f t="shared" si="3"/>
        <v/>
      </c>
      <c r="E97" s="122"/>
      <c r="F97" s="122" t="str">
        <f t="shared" si="4"/>
        <v/>
      </c>
      <c r="G97" s="93"/>
    </row>
    <row r="98" spans="1:7" ht="15" customHeight="1" x14ac:dyDescent="0.25">
      <c r="A98" s="102"/>
      <c r="B98" s="135" t="s">
        <v>1500</v>
      </c>
      <c r="C98" s="102" t="s">
        <v>502</v>
      </c>
      <c r="D98" s="102" t="s">
        <v>503</v>
      </c>
      <c r="E98" s="108"/>
      <c r="F98" s="104" t="s">
        <v>469</v>
      </c>
      <c r="G98" s="104"/>
    </row>
    <row r="99" spans="1:7" x14ac:dyDescent="0.25">
      <c r="A99" s="93" t="s">
        <v>595</v>
      </c>
      <c r="B99" s="111" t="s">
        <v>1708</v>
      </c>
      <c r="C99" s="122">
        <v>2.8400000000000002E-2</v>
      </c>
      <c r="D99" s="176" t="str">
        <f t="shared" ref="D99:D130" si="5">IF(C99="","","ND2")</f>
        <v>ND2</v>
      </c>
      <c r="E99" s="122"/>
      <c r="F99" s="122">
        <f t="shared" ref="F99:F130" si="6">IF(C99="","",C99)</f>
        <v>2.8400000000000002E-2</v>
      </c>
      <c r="G99" s="93"/>
    </row>
    <row r="100" spans="1:7" x14ac:dyDescent="0.25">
      <c r="A100" s="93" t="s">
        <v>597</v>
      </c>
      <c r="B100" s="111" t="s">
        <v>1709</v>
      </c>
      <c r="C100" s="122">
        <v>2.7099999999999999E-2</v>
      </c>
      <c r="D100" s="176" t="str">
        <f t="shared" si="5"/>
        <v>ND2</v>
      </c>
      <c r="E100" s="122"/>
      <c r="F100" s="122">
        <f t="shared" si="6"/>
        <v>2.7099999999999999E-2</v>
      </c>
      <c r="G100" s="93"/>
    </row>
    <row r="101" spans="1:7" x14ac:dyDescent="0.25">
      <c r="A101" s="93" t="s">
        <v>598</v>
      </c>
      <c r="B101" s="111" t="s">
        <v>1710</v>
      </c>
      <c r="C101" s="122">
        <v>3.3599999999999998E-2</v>
      </c>
      <c r="D101" s="176" t="str">
        <f t="shared" si="5"/>
        <v>ND2</v>
      </c>
      <c r="E101" s="122"/>
      <c r="F101" s="122">
        <f t="shared" si="6"/>
        <v>3.3599999999999998E-2</v>
      </c>
      <c r="G101" s="93"/>
    </row>
    <row r="102" spans="1:7" x14ac:dyDescent="0.25">
      <c r="A102" s="93" t="s">
        <v>599</v>
      </c>
      <c r="B102" s="111" t="s">
        <v>1711</v>
      </c>
      <c r="C102" s="122">
        <v>0.14460000000000001</v>
      </c>
      <c r="D102" s="176" t="str">
        <f t="shared" si="5"/>
        <v>ND2</v>
      </c>
      <c r="E102" s="122"/>
      <c r="F102" s="122">
        <f t="shared" si="6"/>
        <v>0.14460000000000001</v>
      </c>
      <c r="G102" s="93"/>
    </row>
    <row r="103" spans="1:7" x14ac:dyDescent="0.25">
      <c r="A103" s="93" t="s">
        <v>600</v>
      </c>
      <c r="B103" s="111" t="s">
        <v>1712</v>
      </c>
      <c r="C103" s="122">
        <v>2.4400000000000002E-2</v>
      </c>
      <c r="D103" s="176" t="str">
        <f t="shared" si="5"/>
        <v>ND2</v>
      </c>
      <c r="E103" s="122"/>
      <c r="F103" s="122">
        <f t="shared" si="6"/>
        <v>2.4400000000000002E-2</v>
      </c>
      <c r="G103" s="93"/>
    </row>
    <row r="104" spans="1:7" x14ac:dyDescent="0.25">
      <c r="A104" s="93" t="s">
        <v>601</v>
      </c>
      <c r="B104" s="111" t="s">
        <v>1713</v>
      </c>
      <c r="C104" s="122">
        <v>4.5600000000000002E-2</v>
      </c>
      <c r="D104" s="176" t="str">
        <f t="shared" si="5"/>
        <v>ND2</v>
      </c>
      <c r="E104" s="122"/>
      <c r="F104" s="122">
        <f t="shared" si="6"/>
        <v>4.5600000000000002E-2</v>
      </c>
      <c r="G104" s="93"/>
    </row>
    <row r="105" spans="1:7" x14ac:dyDescent="0.25">
      <c r="A105" s="93" t="s">
        <v>602</v>
      </c>
      <c r="B105" s="111" t="s">
        <v>1714</v>
      </c>
      <c r="C105" s="122">
        <v>0.16950000000000001</v>
      </c>
      <c r="D105" s="176" t="str">
        <f t="shared" si="5"/>
        <v>ND2</v>
      </c>
      <c r="E105" s="122"/>
      <c r="F105" s="122">
        <f t="shared" si="6"/>
        <v>0.16950000000000001</v>
      </c>
      <c r="G105" s="93"/>
    </row>
    <row r="106" spans="1:7" x14ac:dyDescent="0.25">
      <c r="A106" s="93" t="s">
        <v>603</v>
      </c>
      <c r="B106" s="111" t="s">
        <v>1715</v>
      </c>
      <c r="C106" s="122">
        <v>0.1721</v>
      </c>
      <c r="D106" s="176" t="str">
        <f t="shared" si="5"/>
        <v>ND2</v>
      </c>
      <c r="E106" s="122"/>
      <c r="F106" s="122">
        <f t="shared" si="6"/>
        <v>0.1721</v>
      </c>
      <c r="G106" s="93"/>
    </row>
    <row r="107" spans="1:7" x14ac:dyDescent="0.25">
      <c r="A107" s="93" t="s">
        <v>604</v>
      </c>
      <c r="B107" s="111" t="s">
        <v>1716</v>
      </c>
      <c r="C107" s="122">
        <v>7.9899999999999999E-2</v>
      </c>
      <c r="D107" s="176" t="str">
        <f t="shared" si="5"/>
        <v>ND2</v>
      </c>
      <c r="E107" s="122"/>
      <c r="F107" s="122">
        <f t="shared" si="6"/>
        <v>7.9899999999999999E-2</v>
      </c>
      <c r="G107" s="93"/>
    </row>
    <row r="108" spans="1:7" x14ac:dyDescent="0.25">
      <c r="A108" s="93" t="s">
        <v>605</v>
      </c>
      <c r="B108" s="111" t="s">
        <v>1717</v>
      </c>
      <c r="C108" s="122">
        <v>7.6200000000000004E-2</v>
      </c>
      <c r="D108" s="176" t="str">
        <f t="shared" si="5"/>
        <v>ND2</v>
      </c>
      <c r="E108" s="122"/>
      <c r="F108" s="122">
        <f t="shared" si="6"/>
        <v>7.6200000000000004E-2</v>
      </c>
      <c r="G108" s="93"/>
    </row>
    <row r="109" spans="1:7" x14ac:dyDescent="0.25">
      <c r="A109" s="93" t="s">
        <v>606</v>
      </c>
      <c r="B109" s="111" t="s">
        <v>1718</v>
      </c>
      <c r="C109" s="122">
        <v>1.29E-2</v>
      </c>
      <c r="D109" s="176" t="str">
        <f t="shared" si="5"/>
        <v>ND2</v>
      </c>
      <c r="E109" s="122"/>
      <c r="F109" s="122">
        <f t="shared" si="6"/>
        <v>1.29E-2</v>
      </c>
      <c r="G109" s="93"/>
    </row>
    <row r="110" spans="1:7" x14ac:dyDescent="0.25">
      <c r="A110" s="93" t="s">
        <v>607</v>
      </c>
      <c r="B110" s="111" t="s">
        <v>1719</v>
      </c>
      <c r="C110" s="122">
        <v>0.1857</v>
      </c>
      <c r="D110" s="176" t="str">
        <f t="shared" si="5"/>
        <v>ND2</v>
      </c>
      <c r="E110" s="122"/>
      <c r="F110" s="122">
        <f t="shared" si="6"/>
        <v>0.1857</v>
      </c>
      <c r="G110" s="93"/>
    </row>
    <row r="111" spans="1:7" x14ac:dyDescent="0.25">
      <c r="A111" s="93" t="s">
        <v>608</v>
      </c>
      <c r="B111" s="111" t="s">
        <v>1720</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469</v>
      </c>
      <c r="G149" s="104"/>
    </row>
    <row r="150" spans="1:7" x14ac:dyDescent="0.25">
      <c r="A150" s="93" t="s">
        <v>628</v>
      </c>
      <c r="B150" s="25" t="s">
        <v>629</v>
      </c>
      <c r="C150" s="122">
        <v>0.93220000000000003</v>
      </c>
      <c r="D150" s="176" t="str">
        <f>IF(C150="","","ND2")</f>
        <v>ND2</v>
      </c>
      <c r="E150" s="123"/>
      <c r="F150" s="122">
        <f>IF(C150="","",C150)</f>
        <v>0.93220000000000003</v>
      </c>
    </row>
    <row r="151" spans="1:7" x14ac:dyDescent="0.25">
      <c r="A151" s="93" t="s">
        <v>630</v>
      </c>
      <c r="B151" s="25" t="s">
        <v>631</v>
      </c>
      <c r="C151" s="122">
        <v>6.7799999999999999E-2</v>
      </c>
      <c r="D151" s="176" t="str">
        <f>IF(C151="","","ND2")</f>
        <v>ND2</v>
      </c>
      <c r="E151" s="123"/>
      <c r="F151" s="122">
        <f>IF(C151="","",C151)</f>
        <v>6.7799999999999999E-2</v>
      </c>
    </row>
    <row r="152" spans="1:7" x14ac:dyDescent="0.25">
      <c r="A152" s="93" t="s">
        <v>632</v>
      </c>
      <c r="B152" s="25" t="s">
        <v>98</v>
      </c>
      <c r="C152" s="122">
        <v>0</v>
      </c>
      <c r="D152" s="176" t="str">
        <f>IF(C152="","","ND2")</f>
        <v>ND2</v>
      </c>
      <c r="E152" s="123"/>
      <c r="F152" s="122">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469</v>
      </c>
      <c r="G159" s="104"/>
    </row>
    <row r="160" spans="1:7" x14ac:dyDescent="0.25">
      <c r="A160" s="93" t="s">
        <v>640</v>
      </c>
      <c r="B160" s="25" t="s">
        <v>641</v>
      </c>
      <c r="C160" s="122">
        <v>0.63980000000000004</v>
      </c>
      <c r="D160" s="176" t="str">
        <f>IF(C160="","","ND2")</f>
        <v>ND2</v>
      </c>
      <c r="E160" s="123"/>
      <c r="F160" s="122">
        <f>IF(C160="","",C160)</f>
        <v>0.63980000000000004</v>
      </c>
    </row>
    <row r="161" spans="1:7" x14ac:dyDescent="0.25">
      <c r="A161" s="93" t="s">
        <v>642</v>
      </c>
      <c r="B161" s="25" t="s">
        <v>643</v>
      </c>
      <c r="C161" s="122">
        <v>0.36020000000000002</v>
      </c>
      <c r="D161" s="176" t="str">
        <f>IF(C161="","","ND2")</f>
        <v>ND2</v>
      </c>
      <c r="E161" s="123"/>
      <c r="F161" s="122">
        <f>IF(C161="","",C161)</f>
        <v>0.36020000000000002</v>
      </c>
    </row>
    <row r="162" spans="1:7" x14ac:dyDescent="0.25">
      <c r="A162" s="93" t="s">
        <v>644</v>
      </c>
      <c r="B162" s="25" t="s">
        <v>98</v>
      </c>
      <c r="C162" s="122">
        <v>0</v>
      </c>
      <c r="D162" s="176" t="str">
        <f>IF(C162="","","ND2")</f>
        <v>ND2</v>
      </c>
      <c r="E162" s="123"/>
      <c r="F162" s="122">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469</v>
      </c>
      <c r="G169" s="104"/>
    </row>
    <row r="170" spans="1:7" x14ac:dyDescent="0.25">
      <c r="A170" s="93" t="s">
        <v>652</v>
      </c>
      <c r="B170" s="121" t="s">
        <v>653</v>
      </c>
      <c r="C170" s="122">
        <v>1.35E-2</v>
      </c>
      <c r="D170" s="176" t="str">
        <f>IF(C170="","","ND2")</f>
        <v>ND2</v>
      </c>
      <c r="E170" s="123"/>
      <c r="F170" s="122">
        <f>IF(C170="","",C170)</f>
        <v>1.35E-2</v>
      </c>
    </row>
    <row r="171" spans="1:7" x14ac:dyDescent="0.25">
      <c r="A171" s="93" t="s">
        <v>654</v>
      </c>
      <c r="B171" s="121" t="s">
        <v>655</v>
      </c>
      <c r="C171" s="122">
        <v>7.0900000000000005E-2</v>
      </c>
      <c r="D171" s="176" t="str">
        <f>IF(C171="","","ND2")</f>
        <v>ND2</v>
      </c>
      <c r="E171" s="123"/>
      <c r="F171" s="122">
        <f>IF(C171="","",C171)</f>
        <v>7.0900000000000005E-2</v>
      </c>
    </row>
    <row r="172" spans="1:7" x14ac:dyDescent="0.25">
      <c r="A172" s="93" t="s">
        <v>656</v>
      </c>
      <c r="B172" s="121" t="s">
        <v>657</v>
      </c>
      <c r="C172" s="122">
        <v>0.15440000000000001</v>
      </c>
      <c r="D172" s="176" t="str">
        <f>IF(C172="","","ND2")</f>
        <v>ND2</v>
      </c>
      <c r="E172" s="122"/>
      <c r="F172" s="122">
        <f>IF(C172="","",C172)</f>
        <v>0.15440000000000001</v>
      </c>
    </row>
    <row r="173" spans="1:7" x14ac:dyDescent="0.25">
      <c r="A173" s="93" t="s">
        <v>658</v>
      </c>
      <c r="B173" s="121" t="s">
        <v>659</v>
      </c>
      <c r="C173" s="122">
        <v>0.1474</v>
      </c>
      <c r="D173" s="176" t="str">
        <f>IF(C173="","","ND2")</f>
        <v>ND2</v>
      </c>
      <c r="E173" s="122"/>
      <c r="F173" s="122">
        <f>IF(C173="","",C173)</f>
        <v>0.1474</v>
      </c>
    </row>
    <row r="174" spans="1:7" x14ac:dyDescent="0.25">
      <c r="A174" s="93" t="s">
        <v>660</v>
      </c>
      <c r="B174" s="121" t="s">
        <v>661</v>
      </c>
      <c r="C174" s="122">
        <v>0.61380000000000001</v>
      </c>
      <c r="D174" s="176" t="str">
        <f>IF(C174="","","ND2")</f>
        <v>ND2</v>
      </c>
      <c r="E174" s="122"/>
      <c r="F174" s="122">
        <f>IF(C174="","",C174)</f>
        <v>0.61380000000000001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469</v>
      </c>
      <c r="G179" s="104"/>
    </row>
    <row r="180" spans="1:7" x14ac:dyDescent="0.25">
      <c r="A180" s="93" t="s">
        <v>667</v>
      </c>
      <c r="B180" s="93" t="s">
        <v>668</v>
      </c>
      <c r="C180" s="122">
        <v>0</v>
      </c>
      <c r="D180" s="176" t="str">
        <f>IF(C180="","","ND2")</f>
        <v>ND2</v>
      </c>
      <c r="E180" s="123"/>
      <c r="F180" s="122">
        <f>IF(C180="","",C180)</f>
        <v>0</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65.4006701721827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1721</v>
      </c>
      <c r="C190" s="165">
        <v>78.4923</v>
      </c>
      <c r="D190" s="176">
        <v>5596</v>
      </c>
      <c r="E190" s="117"/>
      <c r="F190" s="153">
        <f t="shared" ref="F190:F213" si="9">IF($C$214=0,"",IF(C190="[for completion]","",IF(C190="","",C190/$C$214)))</f>
        <v>6.1871109127538085E-2</v>
      </c>
      <c r="G190" s="153">
        <f t="shared" ref="G190:G213" si="10">IF($D$214=0,"",IF(D190="[for completion]","",IF(D190="","",D190/$D$214)))</f>
        <v>0.28848334879884524</v>
      </c>
    </row>
    <row r="191" spans="1:7" x14ac:dyDescent="0.25">
      <c r="A191" s="93" t="s">
        <v>681</v>
      </c>
      <c r="B191" s="111" t="s">
        <v>1722</v>
      </c>
      <c r="C191" s="165">
        <v>171.7448</v>
      </c>
      <c r="D191" s="176">
        <v>4592</v>
      </c>
      <c r="E191" s="117"/>
      <c r="F191" s="153">
        <f t="shared" si="9"/>
        <v>0.1353768619710112</v>
      </c>
      <c r="G191" s="153">
        <f t="shared" si="10"/>
        <v>0.23672543561191875</v>
      </c>
    </row>
    <row r="192" spans="1:7" x14ac:dyDescent="0.25">
      <c r="A192" s="93" t="s">
        <v>682</v>
      </c>
      <c r="B192" s="111" t="s">
        <v>1723</v>
      </c>
      <c r="C192" s="165">
        <v>190.31819999999999</v>
      </c>
      <c r="D192" s="176">
        <v>3050</v>
      </c>
      <c r="E192" s="117"/>
      <c r="F192" s="153">
        <f t="shared" si="9"/>
        <v>0.15001723890313595</v>
      </c>
      <c r="G192" s="153">
        <f t="shared" si="10"/>
        <v>0.15723270440251572</v>
      </c>
    </row>
    <row r="193" spans="1:7" x14ac:dyDescent="0.25">
      <c r="A193" s="93" t="s">
        <v>683</v>
      </c>
      <c r="B193" s="111" t="s">
        <v>1724</v>
      </c>
      <c r="C193" s="165">
        <v>191.2877</v>
      </c>
      <c r="D193" s="176">
        <v>2172</v>
      </c>
      <c r="E193" s="117"/>
      <c r="F193" s="153">
        <f t="shared" si="9"/>
        <v>0.15078144176506189</v>
      </c>
      <c r="G193" s="153">
        <f t="shared" si="10"/>
        <v>0.11197030621713579</v>
      </c>
    </row>
    <row r="194" spans="1:7" x14ac:dyDescent="0.25">
      <c r="A194" s="93" t="s">
        <v>684</v>
      </c>
      <c r="B194" s="111" t="s">
        <v>1725</v>
      </c>
      <c r="C194" s="165">
        <v>287.74200000000002</v>
      </c>
      <c r="D194" s="176">
        <v>2342</v>
      </c>
      <c r="E194" s="117"/>
      <c r="F194" s="153">
        <f t="shared" si="9"/>
        <v>0.22681099525145862</v>
      </c>
      <c r="G194" s="153">
        <f t="shared" si="10"/>
        <v>0.12073409629858749</v>
      </c>
    </row>
    <row r="195" spans="1:7" x14ac:dyDescent="0.25">
      <c r="A195" s="93" t="s">
        <v>685</v>
      </c>
      <c r="B195" s="111" t="s">
        <v>1726</v>
      </c>
      <c r="C195" s="165">
        <v>156.59440000000001</v>
      </c>
      <c r="D195" s="176">
        <v>911</v>
      </c>
      <c r="E195" s="117"/>
      <c r="F195" s="153">
        <f t="shared" si="9"/>
        <v>0.12343464532395344</v>
      </c>
      <c r="G195" s="153">
        <f t="shared" si="10"/>
        <v>4.6963604495308793E-2</v>
      </c>
    </row>
    <row r="196" spans="1:7" x14ac:dyDescent="0.25">
      <c r="A196" s="93" t="s">
        <v>686</v>
      </c>
      <c r="B196" s="111" t="s">
        <v>1727</v>
      </c>
      <c r="C196" s="165">
        <v>93.122100000000003</v>
      </c>
      <c r="D196" s="176">
        <v>417</v>
      </c>
      <c r="E196" s="117"/>
      <c r="F196" s="153">
        <f t="shared" si="9"/>
        <v>7.340296578499439E-2</v>
      </c>
      <c r="G196" s="153">
        <f t="shared" si="10"/>
        <v>2.1497061552737395E-2</v>
      </c>
    </row>
    <row r="197" spans="1:7" x14ac:dyDescent="0.25">
      <c r="A197" s="93" t="s">
        <v>687</v>
      </c>
      <c r="B197" s="111" t="s">
        <v>1728</v>
      </c>
      <c r="C197" s="165">
        <v>49.774299999999997</v>
      </c>
      <c r="D197" s="176">
        <v>183</v>
      </c>
      <c r="E197" s="117"/>
      <c r="F197" s="153">
        <f t="shared" si="9"/>
        <v>3.9234308932810207E-2</v>
      </c>
      <c r="G197" s="153">
        <f t="shared" si="10"/>
        <v>9.433962264150943E-3</v>
      </c>
    </row>
    <row r="198" spans="1:7" x14ac:dyDescent="0.25">
      <c r="A198" s="93" t="s">
        <v>688</v>
      </c>
      <c r="B198" s="111" t="s">
        <v>1729</v>
      </c>
      <c r="C198" s="165">
        <v>24.105599999999999</v>
      </c>
      <c r="D198" s="176">
        <v>74</v>
      </c>
      <c r="E198" s="117"/>
      <c r="F198" s="153">
        <f t="shared" si="9"/>
        <v>1.9001102123199116E-2</v>
      </c>
      <c r="G198" s="153">
        <f t="shared" si="10"/>
        <v>3.814826270749562E-3</v>
      </c>
    </row>
    <row r="199" spans="1:7" x14ac:dyDescent="0.25">
      <c r="A199" s="93" t="s">
        <v>689</v>
      </c>
      <c r="B199" s="111" t="s">
        <v>1730</v>
      </c>
      <c r="C199" s="165">
        <v>13.292899999999999</v>
      </c>
      <c r="D199" s="176">
        <v>36</v>
      </c>
      <c r="E199" s="111"/>
      <c r="F199" s="153">
        <f t="shared" si="9"/>
        <v>1.0478052834755142E-2</v>
      </c>
      <c r="G199" s="153">
        <f t="shared" si="10"/>
        <v>1.8558614290133002E-3</v>
      </c>
    </row>
    <row r="200" spans="1:7" x14ac:dyDescent="0.25">
      <c r="A200" s="93" t="s">
        <v>690</v>
      </c>
      <c r="B200" s="111" t="s">
        <v>1731</v>
      </c>
      <c r="C200" s="165">
        <v>4.2390999999999996</v>
      </c>
      <c r="D200" s="176">
        <v>10</v>
      </c>
      <c r="E200" s="111"/>
      <c r="F200" s="153">
        <f t="shared" si="9"/>
        <v>3.341446469303953E-3</v>
      </c>
      <c r="G200" s="153">
        <f t="shared" si="10"/>
        <v>5.1551706361480565E-4</v>
      </c>
    </row>
    <row r="201" spans="1:7" x14ac:dyDescent="0.25">
      <c r="A201" s="93" t="s">
        <v>691</v>
      </c>
      <c r="B201" s="111" t="s">
        <v>1732</v>
      </c>
      <c r="C201" s="165">
        <v>2.3904000000000001</v>
      </c>
      <c r="D201" s="176">
        <v>5</v>
      </c>
      <c r="E201" s="111"/>
      <c r="F201" s="153">
        <f t="shared" si="9"/>
        <v>1.8842192069600081E-3</v>
      </c>
      <c r="G201" s="153">
        <f t="shared" si="10"/>
        <v>2.5775853180740282E-4</v>
      </c>
    </row>
    <row r="202" spans="1:7" x14ac:dyDescent="0.25">
      <c r="A202" s="93" t="s">
        <v>692</v>
      </c>
      <c r="B202" s="111" t="s">
        <v>1733</v>
      </c>
      <c r="C202" s="165">
        <v>3.1406999999999998</v>
      </c>
      <c r="D202" s="176">
        <v>6</v>
      </c>
      <c r="E202" s="111"/>
      <c r="F202" s="153">
        <f t="shared" si="9"/>
        <v>2.4756389153695185E-3</v>
      </c>
      <c r="G202" s="153">
        <f t="shared" si="10"/>
        <v>3.0931023816888341E-4</v>
      </c>
    </row>
    <row r="203" spans="1:7" x14ac:dyDescent="0.25">
      <c r="A203" s="93" t="s">
        <v>693</v>
      </c>
      <c r="B203" s="111" t="s">
        <v>1734</v>
      </c>
      <c r="C203" s="165">
        <v>1.1468</v>
      </c>
      <c r="D203" s="176">
        <v>2</v>
      </c>
      <c r="E203" s="111"/>
      <c r="F203" s="153">
        <f t="shared" si="9"/>
        <v>9.0395857870721947E-4</v>
      </c>
      <c r="G203" s="153">
        <f t="shared" si="10"/>
        <v>1.0310341272296113E-4</v>
      </c>
    </row>
    <row r="204" spans="1:7" x14ac:dyDescent="0.25">
      <c r="A204" s="93" t="s">
        <v>694</v>
      </c>
      <c r="B204" s="111" t="s">
        <v>1735</v>
      </c>
      <c r="C204" s="165">
        <v>1.2508999999999999</v>
      </c>
      <c r="D204" s="176">
        <v>2</v>
      </c>
      <c r="E204" s="111"/>
      <c r="F204" s="153">
        <f t="shared" si="9"/>
        <v>9.8601481174124574E-4</v>
      </c>
      <c r="G204" s="153">
        <f t="shared" si="10"/>
        <v>1.0310341272296113E-4</v>
      </c>
    </row>
    <row r="205" spans="1:7" x14ac:dyDescent="0.25">
      <c r="A205" s="93" t="s">
        <v>695</v>
      </c>
      <c r="B205" s="111" t="s">
        <v>1736</v>
      </c>
      <c r="C205" s="165">
        <v>0</v>
      </c>
      <c r="D205" s="176">
        <v>0</v>
      </c>
      <c r="F205" s="153">
        <f t="shared" si="9"/>
        <v>0</v>
      </c>
      <c r="G205" s="153">
        <f t="shared" si="10"/>
        <v>0</v>
      </c>
    </row>
    <row r="206" spans="1:7" x14ac:dyDescent="0.25">
      <c r="A206" s="93" t="s">
        <v>696</v>
      </c>
      <c r="B206" s="111" t="s">
        <v>1737</v>
      </c>
      <c r="C206" s="165">
        <v>0</v>
      </c>
      <c r="D206" s="176">
        <v>0</v>
      </c>
      <c r="E206" s="106"/>
      <c r="F206" s="153">
        <f t="shared" si="9"/>
        <v>0</v>
      </c>
      <c r="G206" s="153">
        <f t="shared" si="10"/>
        <v>0</v>
      </c>
    </row>
    <row r="207" spans="1:7" x14ac:dyDescent="0.25">
      <c r="A207" s="93" t="s">
        <v>697</v>
      </c>
      <c r="B207" s="111" t="s">
        <v>1738</v>
      </c>
      <c r="C207" s="165">
        <v>0</v>
      </c>
      <c r="D207" s="176">
        <v>0</v>
      </c>
      <c r="E207" s="106"/>
      <c r="F207" s="153">
        <f t="shared" si="9"/>
        <v>0</v>
      </c>
      <c r="G207" s="153">
        <f t="shared" si="10"/>
        <v>0</v>
      </c>
    </row>
    <row r="208" spans="1:7" x14ac:dyDescent="0.25">
      <c r="A208" s="93" t="s">
        <v>698</v>
      </c>
      <c r="B208" s="111" t="s">
        <v>1739</v>
      </c>
      <c r="C208" s="165">
        <v>0</v>
      </c>
      <c r="D208" s="176">
        <v>0</v>
      </c>
      <c r="E208" s="106"/>
      <c r="F208" s="153">
        <f t="shared" si="9"/>
        <v>0</v>
      </c>
      <c r="G208" s="153">
        <f t="shared" si="10"/>
        <v>0</v>
      </c>
    </row>
    <row r="209" spans="1:7" x14ac:dyDescent="0.25">
      <c r="A209" s="93" t="s">
        <v>699</v>
      </c>
      <c r="B209" s="111" t="s">
        <v>1740</v>
      </c>
      <c r="C209" s="165">
        <v>0</v>
      </c>
      <c r="D209" s="176">
        <v>0</v>
      </c>
      <c r="E209" s="106"/>
      <c r="F209" s="153">
        <f t="shared" si="9"/>
        <v>0</v>
      </c>
      <c r="G209" s="153">
        <f t="shared" si="10"/>
        <v>0</v>
      </c>
    </row>
    <row r="210" spans="1:7" x14ac:dyDescent="0.25">
      <c r="A210" s="93" t="s">
        <v>700</v>
      </c>
      <c r="B210" s="111" t="s">
        <v>1741</v>
      </c>
      <c r="C210" s="165">
        <v>0</v>
      </c>
      <c r="D210" s="176">
        <v>0</v>
      </c>
      <c r="E210" s="106"/>
      <c r="F210" s="153">
        <f t="shared" si="9"/>
        <v>0</v>
      </c>
      <c r="G210" s="153">
        <f t="shared" si="10"/>
        <v>0</v>
      </c>
    </row>
    <row r="211" spans="1:7" x14ac:dyDescent="0.25">
      <c r="A211" s="93" t="s">
        <v>701</v>
      </c>
      <c r="B211" s="111" t="s">
        <v>1742</v>
      </c>
      <c r="C211" s="165">
        <v>0</v>
      </c>
      <c r="D211" s="176">
        <v>0</v>
      </c>
      <c r="E211" s="106"/>
      <c r="F211" s="153">
        <f t="shared" si="9"/>
        <v>0</v>
      </c>
      <c r="G211" s="153">
        <f t="shared" si="10"/>
        <v>0</v>
      </c>
    </row>
    <row r="212" spans="1:7" x14ac:dyDescent="0.25">
      <c r="A212" s="93" t="s">
        <v>702</v>
      </c>
      <c r="B212" s="111" t="s">
        <v>1743</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100</v>
      </c>
      <c r="C214" s="174">
        <f>SUM(C190:C213)</f>
        <v>1268.6422</v>
      </c>
      <c r="D214" s="183">
        <f>SUM(D190:D213)</f>
        <v>19398</v>
      </c>
      <c r="E214" s="106"/>
      <c r="F214" s="169">
        <f>SUM(F190:F213)</f>
        <v>0.99999999999999989</v>
      </c>
      <c r="G214" s="169">
        <f>SUM(G190:G213)</f>
        <v>1.0000000000000002</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0.69265626000000002</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1744</v>
      </c>
      <c r="C219" s="165">
        <v>156.1541</v>
      </c>
      <c r="D219" s="176">
        <v>3898</v>
      </c>
      <c r="F219" s="153">
        <f t="shared" ref="F219:F226" si="11">IF($C$227=0,"",IF(C219="[for completion]","",C219/$C$227))</f>
        <v>0.12308757165041717</v>
      </c>
      <c r="G219" s="153">
        <f t="shared" ref="G219:G226" si="12">IF($D$227=0,"",IF(D219="[for completion]","",D219/$D$227))</f>
        <v>0.20094855139705126</v>
      </c>
    </row>
    <row r="220" spans="1:7" x14ac:dyDescent="0.25">
      <c r="A220" s="93" t="s">
        <v>711</v>
      </c>
      <c r="B220" s="93" t="s">
        <v>1745</v>
      </c>
      <c r="C220" s="165">
        <v>127.0035</v>
      </c>
      <c r="D220" s="176">
        <v>2511</v>
      </c>
      <c r="F220" s="153">
        <f t="shared" si="11"/>
        <v>0.10010977877688615</v>
      </c>
      <c r="G220" s="153">
        <f t="shared" si="12"/>
        <v>0.12944633467367769</v>
      </c>
    </row>
    <row r="221" spans="1:7" x14ac:dyDescent="0.25">
      <c r="A221" s="93" t="s">
        <v>713</v>
      </c>
      <c r="B221" s="93" t="s">
        <v>1746</v>
      </c>
      <c r="C221" s="165">
        <v>158.60380000000001</v>
      </c>
      <c r="D221" s="176">
        <v>2823</v>
      </c>
      <c r="F221" s="153">
        <f t="shared" si="11"/>
        <v>0.12501853359296</v>
      </c>
      <c r="G221" s="153">
        <f t="shared" si="12"/>
        <v>0.14553046705845962</v>
      </c>
    </row>
    <row r="222" spans="1:7" x14ac:dyDescent="0.25">
      <c r="A222" s="93" t="s">
        <v>715</v>
      </c>
      <c r="B222" s="93" t="s">
        <v>1747</v>
      </c>
      <c r="C222" s="165">
        <v>166.90729999999999</v>
      </c>
      <c r="D222" s="176">
        <v>2640</v>
      </c>
      <c r="F222" s="153">
        <f t="shared" si="11"/>
        <v>0.1315637197340811</v>
      </c>
      <c r="G222" s="153">
        <f t="shared" si="12"/>
        <v>0.13609650479430868</v>
      </c>
    </row>
    <row r="223" spans="1:7" x14ac:dyDescent="0.25">
      <c r="A223" s="93" t="s">
        <v>717</v>
      </c>
      <c r="B223" s="93" t="s">
        <v>1748</v>
      </c>
      <c r="C223" s="165">
        <v>177.04409999999999</v>
      </c>
      <c r="D223" s="176">
        <v>2526</v>
      </c>
      <c r="F223" s="153">
        <f t="shared" si="11"/>
        <v>0.13955399406121019</v>
      </c>
      <c r="G223" s="153">
        <f t="shared" si="12"/>
        <v>0.13021961026909989</v>
      </c>
    </row>
    <row r="224" spans="1:7" x14ac:dyDescent="0.25">
      <c r="A224" s="93" t="s">
        <v>719</v>
      </c>
      <c r="B224" s="93" t="s">
        <v>1749</v>
      </c>
      <c r="C224" s="165">
        <v>144.24170000000001</v>
      </c>
      <c r="D224" s="176">
        <v>1781</v>
      </c>
      <c r="F224" s="153">
        <f t="shared" si="11"/>
        <v>0.11369769083058325</v>
      </c>
      <c r="G224" s="153">
        <f t="shared" si="12"/>
        <v>9.1813589029796888E-2</v>
      </c>
    </row>
    <row r="225" spans="1:7" x14ac:dyDescent="0.25">
      <c r="A225" s="93" t="s">
        <v>721</v>
      </c>
      <c r="B225" s="93" t="s">
        <v>1750</v>
      </c>
      <c r="C225" s="165">
        <v>324.61489999999998</v>
      </c>
      <c r="D225" s="176">
        <v>3041</v>
      </c>
      <c r="F225" s="153">
        <f t="shared" si="11"/>
        <v>0.2558758288289773</v>
      </c>
      <c r="G225" s="153">
        <f t="shared" si="12"/>
        <v>0.1567687390452624</v>
      </c>
    </row>
    <row r="226" spans="1:7" x14ac:dyDescent="0.25">
      <c r="A226" s="93" t="s">
        <v>723</v>
      </c>
      <c r="B226" s="93" t="s">
        <v>1751</v>
      </c>
      <c r="C226" s="165">
        <v>14.072900000000001</v>
      </c>
      <c r="D226" s="176">
        <v>178</v>
      </c>
      <c r="F226" s="153">
        <f t="shared" si="11"/>
        <v>1.1092882524885071E-2</v>
      </c>
      <c r="G226" s="153">
        <f t="shared" si="12"/>
        <v>9.1762037323435408E-3</v>
      </c>
    </row>
    <row r="227" spans="1:7" x14ac:dyDescent="0.25">
      <c r="A227" s="93" t="s">
        <v>725</v>
      </c>
      <c r="B227" s="119" t="s">
        <v>100</v>
      </c>
      <c r="C227" s="165">
        <f>SUM(C219:C226)</f>
        <v>1268.6422999999998</v>
      </c>
      <c r="D227" s="176">
        <f>SUM(D219:D226)</f>
        <v>19398</v>
      </c>
      <c r="F227" s="122">
        <f>SUM(F219:F226)</f>
        <v>1.0000000000000002</v>
      </c>
      <c r="G227" s="122">
        <f>SUM(G219:G226)</f>
        <v>1</v>
      </c>
    </row>
    <row r="228" spans="1:7" outlineLevel="1" x14ac:dyDescent="0.25">
      <c r="A228" s="93" t="s">
        <v>726</v>
      </c>
      <c r="B228" s="107" t="s">
        <v>1752</v>
      </c>
      <c r="C228" s="165">
        <v>14.072900000000001</v>
      </c>
      <c r="D228" s="176">
        <v>178</v>
      </c>
      <c r="F228" s="153">
        <f t="shared" ref="F228:F233" si="13">IF($C$227=0,"",IF(C228="[for completion]","",C228/$C$227))</f>
        <v>1.1092882524885071E-2</v>
      </c>
      <c r="G228" s="153">
        <f t="shared" ref="G228:G233" si="14">IF($D$227=0,"",IF(D228="[for completion]","",D228/$D$227))</f>
        <v>9.1762037323435408E-3</v>
      </c>
    </row>
    <row r="229" spans="1:7" outlineLevel="1" x14ac:dyDescent="0.25">
      <c r="A229" s="93" t="s">
        <v>728</v>
      </c>
      <c r="B229" s="107" t="s">
        <v>1753</v>
      </c>
      <c r="C229" s="165">
        <v>0</v>
      </c>
      <c r="D229" s="176">
        <v>0</v>
      </c>
      <c r="F229" s="153">
        <f t="shared" si="13"/>
        <v>0</v>
      </c>
      <c r="G229" s="153">
        <f t="shared" si="14"/>
        <v>0</v>
      </c>
    </row>
    <row r="230" spans="1:7" outlineLevel="1" x14ac:dyDescent="0.25">
      <c r="A230" s="93" t="s">
        <v>730</v>
      </c>
      <c r="B230" s="107" t="s">
        <v>1754</v>
      </c>
      <c r="C230" s="165">
        <v>0</v>
      </c>
      <c r="D230" s="176">
        <v>0</v>
      </c>
      <c r="F230" s="153">
        <f t="shared" si="13"/>
        <v>0</v>
      </c>
      <c r="G230" s="153">
        <f t="shared" si="14"/>
        <v>0</v>
      </c>
    </row>
    <row r="231" spans="1:7" outlineLevel="1" x14ac:dyDescent="0.25">
      <c r="A231" s="93" t="s">
        <v>732</v>
      </c>
      <c r="B231" s="107" t="s">
        <v>1755</v>
      </c>
      <c r="C231" s="165">
        <v>0</v>
      </c>
      <c r="D231" s="176">
        <v>0</v>
      </c>
      <c r="F231" s="153">
        <f t="shared" si="13"/>
        <v>0</v>
      </c>
      <c r="G231" s="153">
        <f t="shared" si="14"/>
        <v>0</v>
      </c>
    </row>
    <row r="232" spans="1:7" outlineLevel="1" x14ac:dyDescent="0.25">
      <c r="A232" s="93" t="s">
        <v>734</v>
      </c>
      <c r="B232" s="107" t="s">
        <v>1756</v>
      </c>
      <c r="C232" s="165">
        <v>0</v>
      </c>
      <c r="D232" s="176">
        <v>0</v>
      </c>
      <c r="F232" s="153">
        <f t="shared" si="13"/>
        <v>0</v>
      </c>
      <c r="G232" s="153">
        <f t="shared" si="14"/>
        <v>0</v>
      </c>
    </row>
    <row r="233" spans="1:7" outlineLevel="1" x14ac:dyDescent="0.25">
      <c r="A233" s="93" t="s">
        <v>736</v>
      </c>
      <c r="B233" s="107" t="s">
        <v>1757</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0.59876753000000005</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1758</v>
      </c>
      <c r="C241" s="177">
        <v>300.44799999999998</v>
      </c>
      <c r="D241" s="176">
        <v>6651</v>
      </c>
      <c r="F241" s="153">
        <f t="shared" ref="F241:F248" si="15">IF($C$249=0,"",IF(C241="[Mark as ND1 if not relevant]","",C241/$C$249))</f>
        <v>0.23683970098325585</v>
      </c>
      <c r="G241" s="153">
        <f t="shared" ref="G241:G248" si="16">IF($D$249=0,"",IF(D241="[Mark as ND1 if not relevant]","",D241/$D$249))</f>
        <v>0.34290575376366261</v>
      </c>
    </row>
    <row r="242" spans="1:7" x14ac:dyDescent="0.25">
      <c r="A242" s="93" t="s">
        <v>744</v>
      </c>
      <c r="B242" s="93" t="s">
        <v>1759</v>
      </c>
      <c r="C242" s="177">
        <v>155.2313</v>
      </c>
      <c r="D242" s="176">
        <v>2776</v>
      </c>
      <c r="F242" s="153">
        <f t="shared" si="15"/>
        <v>0.12236704745993346</v>
      </c>
      <c r="G242" s="153">
        <f t="shared" si="16"/>
        <v>0.14312229325634152</v>
      </c>
    </row>
    <row r="243" spans="1:7" x14ac:dyDescent="0.25">
      <c r="A243" s="93" t="s">
        <v>745</v>
      </c>
      <c r="B243" s="93" t="s">
        <v>1760</v>
      </c>
      <c r="C243" s="177">
        <v>159.05770000000001</v>
      </c>
      <c r="D243" s="176">
        <v>2523</v>
      </c>
      <c r="F243" s="153">
        <f t="shared" si="15"/>
        <v>0.12538335454749047</v>
      </c>
      <c r="G243" s="153">
        <f t="shared" si="16"/>
        <v>0.13007836667354095</v>
      </c>
    </row>
    <row r="244" spans="1:7" x14ac:dyDescent="0.25">
      <c r="A244" s="93" t="s">
        <v>746</v>
      </c>
      <c r="B244" s="93" t="s">
        <v>1761</v>
      </c>
      <c r="C244" s="177">
        <v>159.47800000000001</v>
      </c>
      <c r="D244" s="176">
        <v>2255</v>
      </c>
      <c r="F244" s="153">
        <f t="shared" si="15"/>
        <v>0.12571467220087229</v>
      </c>
      <c r="G244" s="153">
        <f t="shared" si="16"/>
        <v>0.11626108475974428</v>
      </c>
    </row>
    <row r="245" spans="1:7" x14ac:dyDescent="0.25">
      <c r="A245" s="93" t="s">
        <v>747</v>
      </c>
      <c r="B245" s="93" t="s">
        <v>1762</v>
      </c>
      <c r="C245" s="177">
        <v>190.97370000000001</v>
      </c>
      <c r="D245" s="176">
        <v>2198</v>
      </c>
      <c r="F245" s="153">
        <f t="shared" si="15"/>
        <v>0.15054237007291116</v>
      </c>
      <c r="G245" s="153">
        <f t="shared" si="16"/>
        <v>0.11332233450195917</v>
      </c>
    </row>
    <row r="246" spans="1:7" x14ac:dyDescent="0.25">
      <c r="A246" s="93" t="s">
        <v>748</v>
      </c>
      <c r="B246" s="93" t="s">
        <v>1763</v>
      </c>
      <c r="C246" s="177">
        <v>195.1551</v>
      </c>
      <c r="D246" s="176">
        <v>1938</v>
      </c>
      <c r="F246" s="153">
        <f t="shared" si="15"/>
        <v>0.15383851957529221</v>
      </c>
      <c r="G246" s="153">
        <f t="shared" si="16"/>
        <v>9.9917508764693755E-2</v>
      </c>
    </row>
    <row r="247" spans="1:7" x14ac:dyDescent="0.25">
      <c r="A247" s="93" t="s">
        <v>749</v>
      </c>
      <c r="B247" s="93" t="s">
        <v>1764</v>
      </c>
      <c r="C247" s="177">
        <v>78.396699999999996</v>
      </c>
      <c r="D247" s="176">
        <v>745</v>
      </c>
      <c r="F247" s="153">
        <f t="shared" si="15"/>
        <v>6.1799216457004251E-2</v>
      </c>
      <c r="G247" s="153">
        <f t="shared" si="16"/>
        <v>3.8409981439472059E-2</v>
      </c>
    </row>
    <row r="248" spans="1:7" x14ac:dyDescent="0.25">
      <c r="A248" s="93" t="s">
        <v>750</v>
      </c>
      <c r="B248" s="93" t="s">
        <v>1751</v>
      </c>
      <c r="C248" s="177">
        <v>29.8306</v>
      </c>
      <c r="D248" s="176">
        <v>310</v>
      </c>
      <c r="F248" s="153">
        <f t="shared" si="15"/>
        <v>2.3515118703240204E-2</v>
      </c>
      <c r="G248" s="153">
        <f t="shared" si="16"/>
        <v>1.5982676840585689E-2</v>
      </c>
    </row>
    <row r="249" spans="1:7" x14ac:dyDescent="0.25">
      <c r="A249" s="93" t="s">
        <v>751</v>
      </c>
      <c r="B249" s="119" t="s">
        <v>100</v>
      </c>
      <c r="C249" s="165">
        <f>SUM(C241:C248)</f>
        <v>1268.5711000000001</v>
      </c>
      <c r="D249" s="176">
        <f>SUM(D241:D248)</f>
        <v>19396</v>
      </c>
      <c r="F249" s="122">
        <f>SUM(F241:F248)</f>
        <v>0.99999999999999989</v>
      </c>
      <c r="G249" s="122">
        <f>SUM(G241:G248)</f>
        <v>1</v>
      </c>
    </row>
    <row r="250" spans="1:7" outlineLevel="1" x14ac:dyDescent="0.25">
      <c r="A250" s="93" t="s">
        <v>752</v>
      </c>
      <c r="B250" s="107" t="s">
        <v>1752</v>
      </c>
      <c r="C250" s="177">
        <v>20.540199999999999</v>
      </c>
      <c r="D250" s="176">
        <v>205</v>
      </c>
      <c r="F250" s="153">
        <f t="shared" ref="F250:F255" si="17">IF($C$249=0,"",IF(C250="[for completion]","",C250/$C$249))</f>
        <v>1.619160329287022E-2</v>
      </c>
      <c r="G250" s="153">
        <f t="shared" ref="G250:G255" si="18">IF($D$249=0,"",IF(D250="[for completion]","",D250/$D$249))</f>
        <v>1.0569189523613116E-2</v>
      </c>
    </row>
    <row r="251" spans="1:7" outlineLevel="1" x14ac:dyDescent="0.25">
      <c r="A251" s="93" t="s">
        <v>753</v>
      </c>
      <c r="B251" s="107" t="s">
        <v>1753</v>
      </c>
      <c r="C251" s="177">
        <v>6.3411</v>
      </c>
      <c r="D251" s="176">
        <v>68</v>
      </c>
      <c r="F251" s="153">
        <f t="shared" si="17"/>
        <v>4.9986161595514823E-3</v>
      </c>
      <c r="G251" s="153">
        <f t="shared" si="18"/>
        <v>3.5058775005155701E-3</v>
      </c>
    </row>
    <row r="252" spans="1:7" outlineLevel="1" x14ac:dyDescent="0.25">
      <c r="A252" s="93" t="s">
        <v>754</v>
      </c>
      <c r="B252" s="107" t="s">
        <v>1754</v>
      </c>
      <c r="C252" s="177">
        <v>2.9493</v>
      </c>
      <c r="D252" s="176">
        <v>37</v>
      </c>
      <c r="F252" s="153">
        <f t="shared" si="17"/>
        <v>2.3248992508184993E-3</v>
      </c>
      <c r="G252" s="153">
        <f t="shared" si="18"/>
        <v>1.9076098164570014E-3</v>
      </c>
    </row>
    <row r="253" spans="1:7" outlineLevel="1" x14ac:dyDescent="0.25">
      <c r="A253" s="93" t="s">
        <v>755</v>
      </c>
      <c r="B253" s="107" t="s">
        <v>1755</v>
      </c>
      <c r="C253" s="177">
        <v>0</v>
      </c>
      <c r="D253" s="176">
        <v>0</v>
      </c>
      <c r="F253" s="153">
        <f t="shared" si="17"/>
        <v>0</v>
      </c>
      <c r="G253" s="153">
        <f t="shared" si="18"/>
        <v>0</v>
      </c>
    </row>
    <row r="254" spans="1:7" outlineLevel="1" x14ac:dyDescent="0.25">
      <c r="A254" s="93" t="s">
        <v>756</v>
      </c>
      <c r="B254" s="107" t="s">
        <v>1756</v>
      </c>
      <c r="C254" s="177">
        <v>0</v>
      </c>
      <c r="D254" s="176">
        <v>0</v>
      </c>
      <c r="F254" s="153">
        <f t="shared" si="17"/>
        <v>0</v>
      </c>
      <c r="G254" s="153">
        <f t="shared" si="18"/>
        <v>0</v>
      </c>
    </row>
    <row r="255" spans="1:7" outlineLevel="1" x14ac:dyDescent="0.25">
      <c r="A255" s="93" t="s">
        <v>757</v>
      </c>
      <c r="B255" s="107" t="s">
        <v>1757</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1765</v>
      </c>
      <c r="C260" s="122">
        <v>1</v>
      </c>
      <c r="E260" s="106"/>
      <c r="F260" s="122"/>
      <c r="G260" s="122"/>
    </row>
    <row r="261" spans="1:14" x14ac:dyDescent="0.25">
      <c r="A261" s="93" t="s">
        <v>763</v>
      </c>
      <c r="B261" s="93" t="s">
        <v>1792</v>
      </c>
      <c r="C261" s="122">
        <v>0</v>
      </c>
      <c r="E261" s="106"/>
      <c r="F261" s="122"/>
      <c r="G261" s="168"/>
    </row>
    <row r="262" spans="1:14" x14ac:dyDescent="0.25">
      <c r="A262" s="93" t="s">
        <v>764</v>
      </c>
      <c r="B262" s="93" t="s">
        <v>1793</v>
      </c>
      <c r="C262" s="122">
        <v>0</v>
      </c>
      <c r="E262" s="106"/>
      <c r="F262" s="122"/>
      <c r="G262" s="168"/>
    </row>
    <row r="263" spans="1:14" x14ac:dyDescent="0.25">
      <c r="A263" s="93" t="s">
        <v>765</v>
      </c>
      <c r="B263" s="111" t="s">
        <v>98</v>
      </c>
      <c r="C263" s="122">
        <v>0</v>
      </c>
      <c r="D263" s="117"/>
      <c r="E263" s="117"/>
      <c r="F263" s="155"/>
      <c r="G263" s="155"/>
      <c r="H263" s="88"/>
      <c r="I263" s="93"/>
      <c r="J263" s="93"/>
      <c r="K263" s="93"/>
      <c r="L263" s="88"/>
      <c r="M263" s="88"/>
      <c r="N263" s="88"/>
    </row>
    <row r="264" spans="1:14" x14ac:dyDescent="0.25">
      <c r="A264" s="93" t="s">
        <v>1348</v>
      </c>
      <c r="B264" s="93" t="s">
        <v>98</v>
      </c>
      <c r="C264" s="122"/>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102</v>
      </c>
      <c r="C270" s="122"/>
      <c r="E270" s="106"/>
      <c r="F270" s="122"/>
      <c r="G270" s="168"/>
    </row>
    <row r="271" spans="1:14" outlineLevel="1" x14ac:dyDescent="0.25">
      <c r="A271" s="93" t="s">
        <v>777</v>
      </c>
      <c r="B271" s="107" t="s">
        <v>102</v>
      </c>
      <c r="C271" s="122"/>
      <c r="E271" s="106"/>
      <c r="F271" s="122"/>
      <c r="G271" s="168"/>
    </row>
    <row r="272" spans="1:14" outlineLevel="1" x14ac:dyDescent="0.25">
      <c r="A272" s="93" t="s">
        <v>778</v>
      </c>
      <c r="B272" s="107" t="s">
        <v>102</v>
      </c>
      <c r="C272" s="122"/>
      <c r="E272" s="106"/>
      <c r="F272" s="122"/>
      <c r="G272" s="168"/>
    </row>
    <row r="273" spans="1:7" outlineLevel="1" x14ac:dyDescent="0.25">
      <c r="A273" s="93" t="s">
        <v>779</v>
      </c>
      <c r="B273" s="107" t="s">
        <v>102</v>
      </c>
      <c r="C273" s="122"/>
      <c r="E273" s="106"/>
      <c r="F273" s="122"/>
      <c r="G273" s="168"/>
    </row>
    <row r="274" spans="1:7" outlineLevel="1" x14ac:dyDescent="0.25">
      <c r="A274" s="93" t="s">
        <v>780</v>
      </c>
      <c r="B274" s="107" t="s">
        <v>102</v>
      </c>
      <c r="C274" s="122"/>
      <c r="E274" s="106"/>
      <c r="F274" s="122"/>
      <c r="G274" s="168"/>
    </row>
    <row r="275" spans="1:7" outlineLevel="1" x14ac:dyDescent="0.25">
      <c r="A275" s="93" t="s">
        <v>781</v>
      </c>
      <c r="B275" s="107" t="s">
        <v>102</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1794</v>
      </c>
      <c r="C277" s="122">
        <v>0.78359999999999996</v>
      </c>
      <c r="E277" s="88"/>
      <c r="F277" s="168"/>
      <c r="G277" s="168"/>
    </row>
    <row r="278" spans="1:7" x14ac:dyDescent="0.25">
      <c r="A278" s="93" t="s">
        <v>783</v>
      </c>
      <c r="B278" s="93" t="s">
        <v>784</v>
      </c>
      <c r="C278" s="122">
        <v>0.21640000000000001</v>
      </c>
      <c r="E278" s="88"/>
      <c r="F278" s="168"/>
      <c r="G278" s="168"/>
    </row>
    <row r="279" spans="1:7" x14ac:dyDescent="0.25">
      <c r="A279" s="93" t="s">
        <v>785</v>
      </c>
      <c r="B279" s="93" t="s">
        <v>98</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100</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100</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100</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98</v>
      </c>
      <c r="C370" s="122"/>
      <c r="G370" s="93"/>
    </row>
    <row r="371" spans="1:7" outlineLevel="1" x14ac:dyDescent="0.25">
      <c r="A371" s="93" t="s">
        <v>881</v>
      </c>
      <c r="B371" s="107" t="s">
        <v>882</v>
      </c>
      <c r="C371" s="122"/>
      <c r="G371" s="93"/>
    </row>
    <row r="372" spans="1:7" outlineLevel="1" x14ac:dyDescent="0.25">
      <c r="A372" s="93" t="s">
        <v>883</v>
      </c>
      <c r="B372" s="107" t="s">
        <v>102</v>
      </c>
      <c r="C372" s="122"/>
      <c r="G372" s="93"/>
    </row>
    <row r="373" spans="1:7" outlineLevel="1" x14ac:dyDescent="0.25">
      <c r="A373" s="93" t="s">
        <v>884</v>
      </c>
      <c r="B373" s="107" t="s">
        <v>102</v>
      </c>
      <c r="C373" s="122"/>
      <c r="G373" s="93"/>
    </row>
    <row r="374" spans="1:7" outlineLevel="1" x14ac:dyDescent="0.25">
      <c r="A374" s="93" t="s">
        <v>885</v>
      </c>
      <c r="B374" s="107" t="s">
        <v>102</v>
      </c>
      <c r="C374" s="122"/>
      <c r="G374" s="93"/>
    </row>
    <row r="375" spans="1:7" outlineLevel="1" x14ac:dyDescent="0.25">
      <c r="A375" s="93" t="s">
        <v>886</v>
      </c>
      <c r="B375" s="107" t="s">
        <v>102</v>
      </c>
      <c r="C375" s="122"/>
      <c r="G375" s="93"/>
    </row>
    <row r="376" spans="1:7" outlineLevel="1" x14ac:dyDescent="0.25">
      <c r="A376" s="93" t="s">
        <v>887</v>
      </c>
      <c r="B376" s="107" t="s">
        <v>102</v>
      </c>
      <c r="C376" s="122"/>
      <c r="G376" s="93"/>
    </row>
    <row r="377" spans="1:7" outlineLevel="1" x14ac:dyDescent="0.25">
      <c r="A377" s="93" t="s">
        <v>888</v>
      </c>
      <c r="B377" s="107" t="s">
        <v>102</v>
      </c>
      <c r="C377" s="122"/>
      <c r="G377" s="93"/>
    </row>
    <row r="378" spans="1:7" outlineLevel="1" x14ac:dyDescent="0.25">
      <c r="A378" s="93" t="s">
        <v>889</v>
      </c>
      <c r="B378" s="107" t="s">
        <v>102</v>
      </c>
      <c r="C378" s="122"/>
      <c r="G378" s="93"/>
    </row>
    <row r="379" spans="1:7" outlineLevel="1" x14ac:dyDescent="0.25">
      <c r="A379" s="93" t="s">
        <v>890</v>
      </c>
      <c r="B379" s="107" t="s">
        <v>102</v>
      </c>
      <c r="C379" s="122"/>
      <c r="G379" s="93"/>
    </row>
    <row r="380" spans="1:7" outlineLevel="1" x14ac:dyDescent="0.25">
      <c r="A380" s="93" t="s">
        <v>891</v>
      </c>
      <c r="B380" s="107" t="s">
        <v>102</v>
      </c>
      <c r="C380" s="122"/>
      <c r="G380" s="93"/>
    </row>
    <row r="381" spans="1:7" outlineLevel="1" x14ac:dyDescent="0.25">
      <c r="A381" s="93" t="s">
        <v>892</v>
      </c>
      <c r="B381" s="107" t="s">
        <v>102</v>
      </c>
      <c r="C381" s="122"/>
      <c r="G381" s="93"/>
    </row>
    <row r="382" spans="1:7" outlineLevel="1" x14ac:dyDescent="0.25">
      <c r="A382" s="93" t="s">
        <v>893</v>
      </c>
      <c r="B382" s="107" t="s">
        <v>102</v>
      </c>
      <c r="C382" s="122"/>
    </row>
    <row r="383" spans="1:7" outlineLevel="1" x14ac:dyDescent="0.25">
      <c r="A383" s="93" t="s">
        <v>894</v>
      </c>
      <c r="B383" s="107" t="s">
        <v>102</v>
      </c>
      <c r="C383" s="122"/>
    </row>
    <row r="384" spans="1:7" outlineLevel="1" x14ac:dyDescent="0.25">
      <c r="A384" s="93" t="s">
        <v>895</v>
      </c>
      <c r="B384" s="107" t="s">
        <v>102</v>
      </c>
      <c r="C384" s="122"/>
    </row>
    <row r="385" spans="1:3" outlineLevel="1" x14ac:dyDescent="0.25">
      <c r="A385" s="93" t="s">
        <v>896</v>
      </c>
      <c r="B385" s="107" t="s">
        <v>102</v>
      </c>
      <c r="C385" s="122"/>
    </row>
    <row r="386" spans="1:3" outlineLevel="1" x14ac:dyDescent="0.25">
      <c r="A386" s="93" t="s">
        <v>897</v>
      </c>
      <c r="B386" s="107" t="s">
        <v>102</v>
      </c>
      <c r="C386" s="122"/>
    </row>
    <row r="387" spans="1:3" outlineLevel="1" x14ac:dyDescent="0.25">
      <c r="A387" s="93" t="s">
        <v>898</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B153:B158 B163:B168 B175:B178 C170:D178 F170:F178 B181:B184 C180:D184 F180:F184 C187:D187 F187:G187 B190:D213 C216:D216 C150:D158 F150:F158 C160:D168 F160:F168"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65</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98</v>
      </c>
      <c r="C41" s="129"/>
      <c r="E41" s="60"/>
      <c r="F41" s="152" t="str">
        <f>IF($C$42=0,"",IF(C41="[for completion]","",C41/$C$42))</f>
        <v/>
      </c>
      <c r="G41" s="50"/>
      <c r="H41"/>
      <c r="I41" s="42"/>
      <c r="L41" s="60"/>
      <c r="M41" s="51"/>
      <c r="N41" s="50"/>
    </row>
    <row r="42" spans="1:14" x14ac:dyDescent="0.25">
      <c r="A42" s="25" t="s">
        <v>940</v>
      </c>
      <c r="B42" s="52" t="s">
        <v>100</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263</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98</v>
      </c>
      <c r="C82" s="124">
        <f>SUM(C83:C92)</f>
        <v>0</v>
      </c>
      <c r="G82" s="25"/>
      <c r="H82"/>
      <c r="I82" s="31"/>
      <c r="N82" s="25"/>
    </row>
    <row r="83" spans="1:14" x14ac:dyDescent="0.25">
      <c r="A83" s="25" t="s">
        <v>980</v>
      </c>
      <c r="B83" s="42" t="s">
        <v>265</v>
      </c>
      <c r="C83" s="124"/>
      <c r="G83" s="25"/>
      <c r="H83"/>
      <c r="I83" s="42"/>
      <c r="N83" s="25"/>
    </row>
    <row r="84" spans="1:14" x14ac:dyDescent="0.25">
      <c r="A84" s="25" t="s">
        <v>981</v>
      </c>
      <c r="B84" s="42" t="s">
        <v>267</v>
      </c>
      <c r="C84" s="124"/>
      <c r="G84" s="25"/>
      <c r="H84"/>
      <c r="I84" s="42"/>
      <c r="N84" s="25"/>
    </row>
    <row r="85" spans="1:14" x14ac:dyDescent="0.25">
      <c r="A85" s="25" t="s">
        <v>982</v>
      </c>
      <c r="B85" s="42" t="s">
        <v>269</v>
      </c>
      <c r="C85" s="124"/>
      <c r="G85" s="25"/>
      <c r="H85"/>
      <c r="I85" s="42"/>
      <c r="N85" s="25"/>
    </row>
    <row r="86" spans="1:14" x14ac:dyDescent="0.25">
      <c r="A86" s="25" t="s">
        <v>983</v>
      </c>
      <c r="B86" s="42" t="s">
        <v>12</v>
      </c>
      <c r="C86" s="124"/>
      <c r="G86" s="25"/>
      <c r="H86"/>
      <c r="I86" s="42"/>
      <c r="N86" s="25"/>
    </row>
    <row r="87" spans="1:14" x14ac:dyDescent="0.25">
      <c r="A87" s="25" t="s">
        <v>984</v>
      </c>
      <c r="B87" s="42" t="s">
        <v>272</v>
      </c>
      <c r="C87" s="124"/>
      <c r="G87" s="25"/>
      <c r="H87"/>
      <c r="I87" s="42"/>
      <c r="N87" s="25"/>
    </row>
    <row r="88" spans="1:14" x14ac:dyDescent="0.25">
      <c r="A88" s="25" t="s">
        <v>985</v>
      </c>
      <c r="B88" s="42" t="s">
        <v>274</v>
      </c>
      <c r="C88" s="124"/>
      <c r="G88" s="25"/>
      <c r="H88"/>
      <c r="I88" s="42"/>
      <c r="N88" s="25"/>
    </row>
    <row r="89" spans="1:14" x14ac:dyDescent="0.25">
      <c r="A89" s="25" t="s">
        <v>986</v>
      </c>
      <c r="B89" s="42" t="s">
        <v>276</v>
      </c>
      <c r="C89" s="124"/>
      <c r="G89" s="25"/>
      <c r="H89"/>
      <c r="I89" s="42"/>
      <c r="N89" s="25"/>
    </row>
    <row r="90" spans="1:14" x14ac:dyDescent="0.25">
      <c r="A90" s="25" t="s">
        <v>987</v>
      </c>
      <c r="B90" s="42" t="s">
        <v>278</v>
      </c>
      <c r="C90" s="124"/>
      <c r="G90" s="25"/>
      <c r="H90"/>
      <c r="I90" s="42"/>
      <c r="N90" s="25"/>
    </row>
    <row r="91" spans="1:14" x14ac:dyDescent="0.25">
      <c r="A91" s="25" t="s">
        <v>988</v>
      </c>
      <c r="B91" s="42" t="s">
        <v>280</v>
      </c>
      <c r="C91" s="124"/>
      <c r="G91" s="25"/>
      <c r="H91"/>
      <c r="I91" s="42"/>
      <c r="N91" s="25"/>
    </row>
    <row r="92" spans="1:14" x14ac:dyDescent="0.25">
      <c r="A92" s="25" t="s">
        <v>989</v>
      </c>
      <c r="B92" s="42" t="s">
        <v>98</v>
      </c>
      <c r="C92" s="124"/>
      <c r="G92" s="25"/>
      <c r="H92"/>
      <c r="I92" s="42"/>
      <c r="N92" s="25"/>
    </row>
    <row r="93" spans="1:14" outlineLevel="1" x14ac:dyDescent="0.25">
      <c r="A93" s="25" t="s">
        <v>990</v>
      </c>
      <c r="B93" s="54" t="s">
        <v>102</v>
      </c>
      <c r="C93" s="124"/>
      <c r="G93" s="25"/>
      <c r="H93"/>
      <c r="I93" s="42"/>
      <c r="N93" s="25"/>
    </row>
    <row r="94" spans="1:14" outlineLevel="1" x14ac:dyDescent="0.25">
      <c r="A94" s="25" t="s">
        <v>991</v>
      </c>
      <c r="B94" s="54" t="s">
        <v>102</v>
      </c>
      <c r="C94" s="124"/>
      <c r="G94" s="25"/>
      <c r="H94"/>
      <c r="I94" s="42"/>
      <c r="N94" s="25"/>
    </row>
    <row r="95" spans="1:14" outlineLevel="1" x14ac:dyDescent="0.25">
      <c r="A95" s="25" t="s">
        <v>992</v>
      </c>
      <c r="B95" s="54" t="s">
        <v>102</v>
      </c>
      <c r="C95" s="124"/>
      <c r="G95" s="25"/>
      <c r="H95"/>
      <c r="I95" s="42"/>
      <c r="N95" s="25"/>
    </row>
    <row r="96" spans="1:14" outlineLevel="1" x14ac:dyDescent="0.25">
      <c r="A96" s="25" t="s">
        <v>993</v>
      </c>
      <c r="B96" s="54" t="s">
        <v>102</v>
      </c>
      <c r="C96" s="124"/>
      <c r="G96" s="25"/>
      <c r="H96"/>
      <c r="I96" s="42"/>
      <c r="N96" s="25"/>
    </row>
    <row r="97" spans="1:14" outlineLevel="1" x14ac:dyDescent="0.25">
      <c r="A97" s="25" t="s">
        <v>994</v>
      </c>
      <c r="B97" s="54" t="s">
        <v>102</v>
      </c>
      <c r="C97" s="124"/>
      <c r="G97" s="25"/>
      <c r="H97"/>
      <c r="I97" s="42"/>
      <c r="N97" s="25"/>
    </row>
    <row r="98" spans="1:14" outlineLevel="1" x14ac:dyDescent="0.25">
      <c r="A98" s="25" t="s">
        <v>995</v>
      </c>
      <c r="B98" s="54" t="s">
        <v>102</v>
      </c>
      <c r="C98" s="124"/>
      <c r="G98" s="25"/>
      <c r="H98"/>
      <c r="I98" s="42"/>
      <c r="N98" s="25"/>
    </row>
    <row r="99" spans="1:14" outlineLevel="1" x14ac:dyDescent="0.25">
      <c r="A99" s="25" t="s">
        <v>996</v>
      </c>
      <c r="B99" s="54" t="s">
        <v>102</v>
      </c>
      <c r="C99" s="124"/>
      <c r="G99" s="25"/>
      <c r="H99"/>
      <c r="I99" s="42"/>
      <c r="N99" s="25"/>
    </row>
    <row r="100" spans="1:14" outlineLevel="1" x14ac:dyDescent="0.25">
      <c r="A100" s="25" t="s">
        <v>997</v>
      </c>
      <c r="B100" s="54" t="s">
        <v>102</v>
      </c>
      <c r="C100" s="124"/>
      <c r="G100" s="25"/>
      <c r="H100"/>
      <c r="I100" s="42"/>
      <c r="N100" s="25"/>
    </row>
    <row r="101" spans="1:14" outlineLevel="1" x14ac:dyDescent="0.25">
      <c r="A101" s="25" t="s">
        <v>998</v>
      </c>
      <c r="B101" s="54" t="s">
        <v>102</v>
      </c>
      <c r="C101" s="124"/>
      <c r="G101" s="25"/>
      <c r="H101"/>
      <c r="I101" s="42"/>
      <c r="N101" s="25"/>
    </row>
    <row r="102" spans="1:14" outlineLevel="1" x14ac:dyDescent="0.25">
      <c r="A102" s="25" t="s">
        <v>999</v>
      </c>
      <c r="B102" s="54" t="s">
        <v>102</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98</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98</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65</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opLeftCell="A49" zoomScale="80" zoomScaleNormal="80" workbookViewId="0">
      <selection activeCell="B101" sqref="B101:B105"/>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33</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263</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98</v>
      </c>
      <c r="C59" s="179">
        <f>SUM(C60:C69)</f>
        <v>0</v>
      </c>
      <c r="D59" s="72"/>
      <c r="F59" s="72"/>
      <c r="G59" s="25"/>
    </row>
    <row r="60" spans="1:7" x14ac:dyDescent="0.25">
      <c r="A60" s="25" t="s">
        <v>1142</v>
      </c>
      <c r="B60" s="42" t="s">
        <v>265</v>
      </c>
      <c r="C60" s="124"/>
      <c r="D60" s="72"/>
      <c r="F60" s="72"/>
      <c r="G60" s="25"/>
    </row>
    <row r="61" spans="1:7" x14ac:dyDescent="0.25">
      <c r="A61" s="25" t="s">
        <v>1143</v>
      </c>
      <c r="B61" s="42" t="s">
        <v>267</v>
      </c>
      <c r="C61" s="124"/>
      <c r="D61" s="72"/>
      <c r="F61" s="72"/>
      <c r="G61" s="25"/>
    </row>
    <row r="62" spans="1:7" x14ac:dyDescent="0.25">
      <c r="A62" s="25" t="s">
        <v>1144</v>
      </c>
      <c r="B62" s="42" t="s">
        <v>269</v>
      </c>
      <c r="C62" s="124"/>
      <c r="D62" s="72"/>
      <c r="F62" s="72"/>
      <c r="G62" s="25"/>
    </row>
    <row r="63" spans="1:7" x14ac:dyDescent="0.25">
      <c r="A63" s="25" t="s">
        <v>1145</v>
      </c>
      <c r="B63" s="42" t="s">
        <v>12</v>
      </c>
      <c r="C63" s="124"/>
      <c r="D63" s="72"/>
      <c r="F63" s="72"/>
      <c r="G63" s="25"/>
    </row>
    <row r="64" spans="1:7" x14ac:dyDescent="0.25">
      <c r="A64" s="25" t="s">
        <v>1146</v>
      </c>
      <c r="B64" s="42" t="s">
        <v>272</v>
      </c>
      <c r="C64" s="124"/>
      <c r="D64" s="72"/>
      <c r="F64" s="72"/>
      <c r="G64" s="25"/>
    </row>
    <row r="65" spans="1:7" x14ac:dyDescent="0.25">
      <c r="A65" s="25" t="s">
        <v>1147</v>
      </c>
      <c r="B65" s="42" t="s">
        <v>274</v>
      </c>
      <c r="C65" s="124"/>
      <c r="D65" s="72"/>
      <c r="F65" s="72"/>
      <c r="G65" s="25"/>
    </row>
    <row r="66" spans="1:7" x14ac:dyDescent="0.25">
      <c r="A66" s="25" t="s">
        <v>1148</v>
      </c>
      <c r="B66" s="42" t="s">
        <v>276</v>
      </c>
      <c r="C66" s="124"/>
      <c r="D66" s="72"/>
      <c r="F66" s="72"/>
      <c r="G66" s="25"/>
    </row>
    <row r="67" spans="1:7" x14ac:dyDescent="0.25">
      <c r="A67" s="25" t="s">
        <v>1149</v>
      </c>
      <c r="B67" s="42" t="s">
        <v>278</v>
      </c>
      <c r="C67" s="124"/>
      <c r="D67" s="72"/>
      <c r="F67" s="72"/>
      <c r="G67" s="25"/>
    </row>
    <row r="68" spans="1:7" x14ac:dyDescent="0.25">
      <c r="A68" s="25" t="s">
        <v>1150</v>
      </c>
      <c r="B68" s="42" t="s">
        <v>280</v>
      </c>
      <c r="C68" s="124"/>
      <c r="D68" s="72"/>
      <c r="F68" s="72"/>
      <c r="G68" s="25"/>
    </row>
    <row r="69" spans="1:7" x14ac:dyDescent="0.25">
      <c r="A69" s="25" t="s">
        <v>1151</v>
      </c>
      <c r="B69" s="42" t="s">
        <v>98</v>
      </c>
      <c r="C69" s="124"/>
      <c r="D69" s="72"/>
      <c r="F69" s="72"/>
      <c r="G69" s="25"/>
    </row>
    <row r="70" spans="1:7" outlineLevel="1" x14ac:dyDescent="0.25">
      <c r="A70" s="25" t="s">
        <v>1152</v>
      </c>
      <c r="B70" s="54" t="s">
        <v>102</v>
      </c>
      <c r="C70" s="124"/>
      <c r="G70" s="25"/>
    </row>
    <row r="71" spans="1:7" outlineLevel="1" x14ac:dyDescent="0.25">
      <c r="A71" s="25" t="s">
        <v>1153</v>
      </c>
      <c r="B71" s="54" t="s">
        <v>102</v>
      </c>
      <c r="C71" s="124"/>
      <c r="G71" s="25"/>
    </row>
    <row r="72" spans="1:7" outlineLevel="1" x14ac:dyDescent="0.25">
      <c r="A72" s="25" t="s">
        <v>1154</v>
      </c>
      <c r="B72" s="54" t="s">
        <v>102</v>
      </c>
      <c r="C72" s="124"/>
      <c r="G72" s="25"/>
    </row>
    <row r="73" spans="1:7" outlineLevel="1" x14ac:dyDescent="0.25">
      <c r="A73" s="25" t="s">
        <v>1155</v>
      </c>
      <c r="B73" s="54" t="s">
        <v>102</v>
      </c>
      <c r="C73" s="124"/>
      <c r="G73" s="25"/>
    </row>
    <row r="74" spans="1:7" outlineLevel="1" x14ac:dyDescent="0.25">
      <c r="A74" s="25" t="s">
        <v>1156</v>
      </c>
      <c r="B74" s="54" t="s">
        <v>102</v>
      </c>
      <c r="C74" s="124"/>
      <c r="G74" s="25"/>
    </row>
    <row r="75" spans="1:7" outlineLevel="1" x14ac:dyDescent="0.25">
      <c r="A75" s="25" t="s">
        <v>1157</v>
      </c>
      <c r="B75" s="54" t="s">
        <v>102</v>
      </c>
      <c r="C75" s="124"/>
      <c r="G75" s="25"/>
    </row>
    <row r="76" spans="1:7" outlineLevel="1" x14ac:dyDescent="0.25">
      <c r="A76" s="25" t="s">
        <v>1158</v>
      </c>
      <c r="B76" s="54" t="s">
        <v>102</v>
      </c>
      <c r="C76" s="124"/>
      <c r="G76" s="25"/>
    </row>
    <row r="77" spans="1:7" outlineLevel="1" x14ac:dyDescent="0.25">
      <c r="A77" s="25" t="s">
        <v>1159</v>
      </c>
      <c r="B77" s="54" t="s">
        <v>102</v>
      </c>
      <c r="C77" s="124"/>
      <c r="G77" s="25"/>
    </row>
    <row r="78" spans="1:7" outlineLevel="1" x14ac:dyDescent="0.25">
      <c r="A78" s="25" t="s">
        <v>1160</v>
      </c>
      <c r="B78" s="54" t="s">
        <v>102</v>
      </c>
      <c r="C78" s="124"/>
      <c r="G78" s="25"/>
    </row>
    <row r="79" spans="1:7" outlineLevel="1" x14ac:dyDescent="0.25">
      <c r="A79" s="25" t="s">
        <v>1161</v>
      </c>
      <c r="B79" s="54" t="s">
        <v>102</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98</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98</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100</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100</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100</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33</v>
      </c>
      <c r="B5" s="36" t="s">
        <v>1290</v>
      </c>
      <c r="C5" s="80" t="s">
        <v>1504</v>
      </c>
    </row>
    <row r="6" spans="1:13" ht="45" x14ac:dyDescent="0.25">
      <c r="A6" s="1" t="s">
        <v>1291</v>
      </c>
      <c r="B6" s="39" t="s">
        <v>1292</v>
      </c>
      <c r="C6" s="25" t="s">
        <v>1780</v>
      </c>
    </row>
    <row r="7" spans="1:13" x14ac:dyDescent="0.25">
      <c r="A7" s="1" t="s">
        <v>1293</v>
      </c>
      <c r="B7" s="39" t="s">
        <v>1294</v>
      </c>
      <c r="C7" s="25" t="s">
        <v>1782</v>
      </c>
    </row>
    <row r="8" spans="1:13" x14ac:dyDescent="0.25">
      <c r="A8" s="1" t="s">
        <v>1295</v>
      </c>
      <c r="B8" s="39" t="s">
        <v>1296</v>
      </c>
      <c r="C8" s="25" t="s">
        <v>1781</v>
      </c>
    </row>
    <row r="9" spans="1:13" x14ac:dyDescent="0.25">
      <c r="A9" s="1" t="s">
        <v>1297</v>
      </c>
      <c r="B9" s="39" t="s">
        <v>1298</v>
      </c>
      <c r="C9" s="25" t="s">
        <v>1768</v>
      </c>
    </row>
    <row r="10" spans="1:13" ht="44.25" customHeight="1" x14ac:dyDescent="0.25">
      <c r="A10" s="1" t="s">
        <v>1299</v>
      </c>
      <c r="B10" s="39" t="s">
        <v>1775</v>
      </c>
      <c r="C10" s="25" t="s">
        <v>1776</v>
      </c>
    </row>
    <row r="11" spans="1:13" ht="54.75" customHeight="1" x14ac:dyDescent="0.25">
      <c r="A11" s="1" t="s">
        <v>1300</v>
      </c>
      <c r="B11" s="39" t="s">
        <v>1777</v>
      </c>
      <c r="C11" s="25" t="s">
        <v>1778</v>
      </c>
    </row>
    <row r="12" spans="1:13" ht="45" x14ac:dyDescent="0.25">
      <c r="A12" s="1" t="s">
        <v>1301</v>
      </c>
      <c r="B12" s="39" t="s">
        <v>1302</v>
      </c>
      <c r="C12" s="25" t="s">
        <v>1773</v>
      </c>
    </row>
    <row r="13" spans="1:13" x14ac:dyDescent="0.25">
      <c r="A13" s="1" t="s">
        <v>1303</v>
      </c>
      <c r="B13" s="39" t="s">
        <v>1304</v>
      </c>
      <c r="C13" s="25" t="s">
        <v>1772</v>
      </c>
    </row>
    <row r="14" spans="1:13" ht="30" x14ac:dyDescent="0.25">
      <c r="A14" s="1" t="s">
        <v>1305</v>
      </c>
      <c r="B14" s="39" t="s">
        <v>1306</v>
      </c>
      <c r="C14" s="25" t="s">
        <v>1771</v>
      </c>
    </row>
    <row r="15" spans="1:13" x14ac:dyDescent="0.25">
      <c r="A15" s="1" t="s">
        <v>1307</v>
      </c>
      <c r="B15" s="39" t="s">
        <v>1308</v>
      </c>
      <c r="C15" s="25" t="s">
        <v>1774</v>
      </c>
    </row>
    <row r="16" spans="1:13" ht="30" x14ac:dyDescent="0.25">
      <c r="A16" s="1" t="s">
        <v>1309</v>
      </c>
      <c r="B16" s="43" t="s">
        <v>1310</v>
      </c>
      <c r="C16" s="25" t="s">
        <v>1766</v>
      </c>
    </row>
    <row r="17" spans="1:3" ht="30" customHeight="1" x14ac:dyDescent="0.25">
      <c r="A17" s="1" t="s">
        <v>1311</v>
      </c>
      <c r="B17" s="43" t="s">
        <v>1312</v>
      </c>
      <c r="C17" s="25" t="s">
        <v>1767</v>
      </c>
    </row>
    <row r="18" spans="1:3" x14ac:dyDescent="0.25">
      <c r="A18" s="1" t="s">
        <v>1313</v>
      </c>
      <c r="B18" s="43" t="s">
        <v>1314</v>
      </c>
      <c r="C18" s="25" t="s">
        <v>1779</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ht="30" x14ac:dyDescent="0.25">
      <c r="A32" s="1" t="s">
        <v>1335</v>
      </c>
      <c r="B32" s="39" t="s">
        <v>1769</v>
      </c>
      <c r="C32" s="25" t="s">
        <v>1770</v>
      </c>
    </row>
    <row r="33" spans="1:3" x14ac:dyDescent="0.25">
      <c r="A33" s="1" t="s">
        <v>1336</v>
      </c>
      <c r="B33" s="42"/>
      <c r="C33" s="93"/>
    </row>
    <row r="34" spans="1:3" x14ac:dyDescent="0.25">
      <c r="A34" s="1" t="s">
        <v>1337</v>
      </c>
      <c r="B34" s="42"/>
      <c r="C34" s="93"/>
    </row>
    <row r="35" spans="1:3" x14ac:dyDescent="0.25">
      <c r="A35" s="1" t="s">
        <v>1338</v>
      </c>
      <c r="B35" s="42"/>
      <c r="C35" s="93"/>
    </row>
    <row r="36" spans="1:3" x14ac:dyDescent="0.25">
      <c r="A36" s="1" t="s">
        <v>1339</v>
      </c>
      <c r="B36" s="42"/>
      <c r="C36" s="93"/>
    </row>
    <row r="37" spans="1:3" x14ac:dyDescent="0.25">
      <c r="A37" s="1" t="s">
        <v>1340</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1362</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1375</v>
      </c>
      <c r="H8" s="23"/>
      <c r="I8" s="85" t="s">
        <v>1449</v>
      </c>
      <c r="J8" s="25" t="s">
        <v>1450</v>
      </c>
      <c r="L8" s="23"/>
      <c r="M8" s="23"/>
    </row>
    <row r="9" spans="1:13" ht="15.75" thickBot="1" x14ac:dyDescent="0.3">
      <c r="B9" s="34" t="s">
        <v>1397</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33</v>
      </c>
      <c r="B12" s="36" t="s">
        <v>1443</v>
      </c>
      <c r="C12" s="37"/>
      <c r="D12" s="37"/>
      <c r="E12" s="37"/>
      <c r="F12" s="37"/>
      <c r="G12" s="37"/>
      <c r="H12" s="23"/>
      <c r="L12" s="23"/>
      <c r="M12" s="23"/>
    </row>
    <row r="13" spans="1:13" ht="15" customHeight="1" x14ac:dyDescent="0.25">
      <c r="A13" s="44"/>
      <c r="B13" s="45" t="s">
        <v>1374</v>
      </c>
      <c r="C13" s="44" t="s">
        <v>1442</v>
      </c>
      <c r="D13" s="44" t="s">
        <v>1452</v>
      </c>
      <c r="E13" s="46"/>
      <c r="F13" s="47"/>
      <c r="G13" s="47"/>
      <c r="H13" s="23"/>
      <c r="L13" s="23"/>
      <c r="M13" s="23"/>
    </row>
    <row r="14" spans="1:13" x14ac:dyDescent="0.25">
      <c r="A14" s="25" t="s">
        <v>1363</v>
      </c>
      <c r="B14" s="42" t="s">
        <v>1353</v>
      </c>
      <c r="C14" s="111"/>
      <c r="D14" s="111"/>
      <c r="E14" s="31"/>
      <c r="F14" s="31"/>
      <c r="G14" s="31"/>
      <c r="H14" s="23"/>
      <c r="L14" s="23"/>
      <c r="M14" s="23"/>
    </row>
    <row r="15" spans="1:13" x14ac:dyDescent="0.25">
      <c r="A15" s="25" t="s">
        <v>1364</v>
      </c>
      <c r="B15" s="42" t="s">
        <v>1783</v>
      </c>
      <c r="E15" s="31"/>
      <c r="F15" s="31"/>
      <c r="G15" s="31"/>
      <c r="H15" s="23"/>
      <c r="L15" s="23"/>
      <c r="M15" s="23"/>
    </row>
    <row r="16" spans="1:13" x14ac:dyDescent="0.25">
      <c r="A16" s="25" t="s">
        <v>1365</v>
      </c>
      <c r="B16" s="42" t="s">
        <v>1354</v>
      </c>
      <c r="E16" s="31"/>
      <c r="F16" s="31"/>
      <c r="G16" s="31"/>
      <c r="H16" s="23"/>
      <c r="L16" s="23"/>
      <c r="M16" s="23"/>
    </row>
    <row r="17" spans="1:13" x14ac:dyDescent="0.25">
      <c r="A17" s="25" t="s">
        <v>1366</v>
      </c>
      <c r="B17" s="42" t="s">
        <v>1355</v>
      </c>
      <c r="E17" s="31"/>
      <c r="F17" s="31"/>
      <c r="G17" s="31"/>
      <c r="H17" s="23"/>
      <c r="L17" s="23"/>
      <c r="M17" s="23"/>
    </row>
    <row r="18" spans="1:13" x14ac:dyDescent="0.25">
      <c r="A18" s="25" t="s">
        <v>1367</v>
      </c>
      <c r="B18" s="42" t="s">
        <v>1784</v>
      </c>
      <c r="E18" s="31"/>
      <c r="F18" s="31"/>
      <c r="G18" s="31"/>
      <c r="H18" s="23"/>
      <c r="L18" s="23"/>
      <c r="M18" s="23"/>
    </row>
    <row r="19" spans="1:13" x14ac:dyDescent="0.25">
      <c r="A19" s="25" t="s">
        <v>1368</v>
      </c>
      <c r="B19" s="42" t="s">
        <v>1356</v>
      </c>
      <c r="E19" s="31"/>
      <c r="F19" s="31"/>
      <c r="G19" s="31"/>
      <c r="H19" s="23"/>
      <c r="L19" s="23"/>
      <c r="M19" s="23"/>
    </row>
    <row r="20" spans="1:13" x14ac:dyDescent="0.25">
      <c r="A20" s="25" t="s">
        <v>1369</v>
      </c>
      <c r="B20" s="42" t="s">
        <v>1357</v>
      </c>
      <c r="E20" s="31"/>
      <c r="F20" s="31"/>
      <c r="G20" s="31"/>
      <c r="H20" s="23"/>
      <c r="L20" s="23"/>
      <c r="M20" s="23"/>
    </row>
    <row r="21" spans="1:13" x14ac:dyDescent="0.25">
      <c r="A21" s="25" t="s">
        <v>1370</v>
      </c>
      <c r="B21" s="42" t="s">
        <v>1358</v>
      </c>
      <c r="E21" s="31"/>
      <c r="F21" s="31"/>
      <c r="G21" s="31"/>
      <c r="H21" s="23"/>
      <c r="L21" s="23"/>
      <c r="M21" s="23"/>
    </row>
    <row r="22" spans="1:13" x14ac:dyDescent="0.25">
      <c r="A22" s="25" t="s">
        <v>1371</v>
      </c>
      <c r="B22" s="42" t="s">
        <v>1359</v>
      </c>
      <c r="E22" s="31"/>
      <c r="F22" s="31"/>
      <c r="G22" s="31"/>
      <c r="H22" s="23"/>
      <c r="L22" s="23"/>
      <c r="M22" s="23"/>
    </row>
    <row r="23" spans="1:13" x14ac:dyDescent="0.25">
      <c r="A23" s="25" t="s">
        <v>1372</v>
      </c>
      <c r="B23" s="42" t="s">
        <v>1438</v>
      </c>
      <c r="E23" s="31"/>
      <c r="F23" s="31"/>
      <c r="G23" s="31"/>
      <c r="H23" s="23"/>
      <c r="L23" s="23"/>
      <c r="M23" s="23"/>
    </row>
    <row r="24" spans="1:13" x14ac:dyDescent="0.25">
      <c r="A24" s="25" t="s">
        <v>1440</v>
      </c>
      <c r="B24" s="42" t="s">
        <v>1439</v>
      </c>
      <c r="E24" s="31"/>
      <c r="F24" s="31"/>
      <c r="G24" s="31"/>
      <c r="H24" s="23"/>
      <c r="L24" s="23"/>
      <c r="M24" s="23"/>
    </row>
    <row r="25" spans="1:13" ht="30" outlineLevel="1" x14ac:dyDescent="0.25">
      <c r="A25" s="25" t="s">
        <v>1373</v>
      </c>
      <c r="B25" s="40" t="s">
        <v>1685</v>
      </c>
      <c r="C25" s="25" t="s">
        <v>1686</v>
      </c>
      <c r="E25" s="31"/>
      <c r="F25" s="31"/>
      <c r="G25" s="31"/>
      <c r="H25" s="23"/>
      <c r="L25" s="23"/>
      <c r="M25" s="23"/>
    </row>
    <row r="26" spans="1:13" outlineLevel="1" x14ac:dyDescent="0.25">
      <c r="A26" s="25" t="s">
        <v>1376</v>
      </c>
      <c r="B26" s="40" t="s">
        <v>1697</v>
      </c>
      <c r="C26" s="25" t="s">
        <v>1698</v>
      </c>
      <c r="E26" s="31"/>
      <c r="F26" s="31"/>
      <c r="G26" s="31"/>
      <c r="H26" s="23"/>
      <c r="L26" s="23"/>
      <c r="M26" s="23"/>
    </row>
    <row r="27" spans="1:13" outlineLevel="1" x14ac:dyDescent="0.25">
      <c r="A27" s="25" t="s">
        <v>1377</v>
      </c>
      <c r="B27" s="40" t="s">
        <v>1699</v>
      </c>
      <c r="C27" s="25" t="s">
        <v>1700</v>
      </c>
      <c r="E27" s="31"/>
      <c r="F27" s="31"/>
      <c r="G27" s="31"/>
      <c r="H27" s="23"/>
      <c r="L27" s="23"/>
      <c r="M27" s="23"/>
    </row>
    <row r="28" spans="1:13" ht="30" outlineLevel="1" x14ac:dyDescent="0.25">
      <c r="A28" s="25" t="s">
        <v>1378</v>
      </c>
      <c r="B28" s="40" t="s">
        <v>1705</v>
      </c>
      <c r="C28" s="25" t="s">
        <v>1706</v>
      </c>
      <c r="E28" s="31"/>
      <c r="F28" s="31"/>
      <c r="G28" s="31"/>
      <c r="H28" s="23"/>
      <c r="L28" s="23"/>
      <c r="M28" s="23"/>
    </row>
    <row r="29" spans="1:13" outlineLevel="1" x14ac:dyDescent="0.25">
      <c r="A29" s="25" t="s">
        <v>1379</v>
      </c>
      <c r="B29" s="40" t="s">
        <v>1701</v>
      </c>
      <c r="C29" s="25" t="s">
        <v>1702</v>
      </c>
      <c r="E29" s="31"/>
      <c r="F29" s="31"/>
      <c r="G29" s="31"/>
      <c r="H29" s="23"/>
      <c r="L29" s="23"/>
      <c r="M29" s="23"/>
    </row>
    <row r="30" spans="1:13" ht="30" outlineLevel="1" x14ac:dyDescent="0.25">
      <c r="A30" s="25" t="s">
        <v>1380</v>
      </c>
      <c r="B30" s="40" t="s">
        <v>1687</v>
      </c>
      <c r="C30" s="25" t="s">
        <v>1686</v>
      </c>
      <c r="E30" s="31"/>
      <c r="F30" s="31"/>
      <c r="G30" s="31"/>
      <c r="H30" s="23"/>
      <c r="L30" s="23"/>
      <c r="M30" s="23"/>
    </row>
    <row r="31" spans="1:13" outlineLevel="1" x14ac:dyDescent="0.25">
      <c r="A31" s="25" t="s">
        <v>1381</v>
      </c>
      <c r="B31" s="40" t="s">
        <v>1690</v>
      </c>
      <c r="C31" s="25" t="s">
        <v>1691</v>
      </c>
      <c r="E31" s="31"/>
      <c r="F31" s="31"/>
      <c r="G31" s="31"/>
      <c r="H31" s="23"/>
      <c r="L31" s="23"/>
      <c r="M31" s="23"/>
    </row>
    <row r="32" spans="1:13" outlineLevel="1" x14ac:dyDescent="0.25">
      <c r="A32" s="25" t="s">
        <v>1382</v>
      </c>
      <c r="B32" s="40" t="s">
        <v>1690</v>
      </c>
      <c r="C32" s="25" t="s">
        <v>1707</v>
      </c>
      <c r="E32" s="31"/>
      <c r="F32" s="31"/>
      <c r="G32" s="31"/>
      <c r="H32" s="23"/>
      <c r="L32" s="23"/>
      <c r="M32" s="23"/>
    </row>
    <row r="33" spans="1:13" ht="18.75" x14ac:dyDescent="0.25">
      <c r="A33" s="37"/>
      <c r="B33" s="36" t="s">
        <v>1375</v>
      </c>
      <c r="C33" s="37"/>
      <c r="D33" s="37"/>
      <c r="E33" s="37"/>
      <c r="F33" s="37"/>
      <c r="G33" s="37"/>
      <c r="H33" s="23"/>
      <c r="L33" s="23"/>
      <c r="M33" s="23"/>
    </row>
    <row r="34" spans="1:13" ht="15" customHeight="1" x14ac:dyDescent="0.25">
      <c r="A34" s="44"/>
      <c r="B34" s="45" t="s">
        <v>1360</v>
      </c>
      <c r="C34" s="44" t="s">
        <v>1448</v>
      </c>
      <c r="D34" s="44" t="s">
        <v>1452</v>
      </c>
      <c r="E34" s="44" t="s">
        <v>1361</v>
      </c>
      <c r="F34" s="47"/>
      <c r="G34" s="47"/>
      <c r="H34" s="23"/>
      <c r="L34" s="23"/>
      <c r="M34" s="23"/>
    </row>
    <row r="35" spans="1:13" x14ac:dyDescent="0.25">
      <c r="A35" s="25" t="s">
        <v>1398</v>
      </c>
      <c r="B35" s="111"/>
      <c r="C35" s="111"/>
      <c r="D35" s="111"/>
      <c r="E35" s="111"/>
      <c r="F35" s="84"/>
      <c r="G35" s="84"/>
      <c r="H35" s="23"/>
      <c r="L35" s="23"/>
      <c r="M35" s="23"/>
    </row>
    <row r="36" spans="1:13" x14ac:dyDescent="0.25">
      <c r="A36" s="25" t="s">
        <v>1399</v>
      </c>
      <c r="B36" s="42"/>
      <c r="H36" s="23"/>
      <c r="L36" s="23"/>
      <c r="M36" s="23"/>
    </row>
    <row r="37" spans="1:13" x14ac:dyDescent="0.25">
      <c r="A37" s="25" t="s">
        <v>1400</v>
      </c>
      <c r="B37" s="42"/>
      <c r="H37" s="23"/>
      <c r="L37" s="23"/>
      <c r="M37" s="23"/>
    </row>
    <row r="38" spans="1:13" x14ac:dyDescent="0.25">
      <c r="A38" s="25" t="s">
        <v>1401</v>
      </c>
      <c r="B38" s="42"/>
      <c r="H38" s="23"/>
      <c r="L38" s="23"/>
      <c r="M38" s="23"/>
    </row>
    <row r="39" spans="1:13" x14ac:dyDescent="0.25">
      <c r="A39" s="25" t="s">
        <v>1402</v>
      </c>
      <c r="B39" s="42"/>
      <c r="H39" s="23"/>
      <c r="L39" s="23"/>
      <c r="M39" s="23"/>
    </row>
    <row r="40" spans="1:13" x14ac:dyDescent="0.25">
      <c r="A40" s="25" t="s">
        <v>1403</v>
      </c>
      <c r="B40" s="42"/>
      <c r="H40" s="23"/>
      <c r="L40" s="23"/>
      <c r="M40" s="23"/>
    </row>
    <row r="41" spans="1:13" x14ac:dyDescent="0.25">
      <c r="A41" s="25" t="s">
        <v>1404</v>
      </c>
      <c r="B41" s="42"/>
      <c r="H41" s="23"/>
      <c r="L41" s="23"/>
      <c r="M41" s="23"/>
    </row>
    <row r="42" spans="1:13" x14ac:dyDescent="0.25">
      <c r="A42" s="25" t="s">
        <v>1405</v>
      </c>
      <c r="B42" s="42"/>
      <c r="H42" s="23"/>
      <c r="L42" s="23"/>
      <c r="M42" s="23"/>
    </row>
    <row r="43" spans="1:13" x14ac:dyDescent="0.25">
      <c r="A43" s="25" t="s">
        <v>1406</v>
      </c>
      <c r="B43" s="42"/>
      <c r="H43" s="23"/>
      <c r="L43" s="23"/>
      <c r="M43" s="23"/>
    </row>
    <row r="44" spans="1:13" x14ac:dyDescent="0.25">
      <c r="A44" s="25" t="s">
        <v>1407</v>
      </c>
      <c r="B44" s="42"/>
      <c r="H44" s="23"/>
      <c r="L44" s="23"/>
      <c r="M44" s="23"/>
    </row>
    <row r="45" spans="1:13" x14ac:dyDescent="0.25">
      <c r="A45" s="25" t="s">
        <v>1408</v>
      </c>
      <c r="B45" s="42"/>
      <c r="H45" s="23"/>
      <c r="L45" s="23"/>
      <c r="M45" s="23"/>
    </row>
    <row r="46" spans="1:13" x14ac:dyDescent="0.25">
      <c r="A46" s="25" t="s">
        <v>1409</v>
      </c>
      <c r="B46" s="42"/>
      <c r="H46" s="23"/>
      <c r="L46" s="23"/>
      <c r="M46" s="23"/>
    </row>
    <row r="47" spans="1:13" x14ac:dyDescent="0.25">
      <c r="A47" s="25" t="s">
        <v>1410</v>
      </c>
      <c r="B47" s="42"/>
      <c r="H47" s="23"/>
      <c r="L47" s="23"/>
      <c r="M47" s="23"/>
    </row>
    <row r="48" spans="1:13" x14ac:dyDescent="0.25">
      <c r="A48" s="25" t="s">
        <v>1411</v>
      </c>
      <c r="B48" s="42"/>
      <c r="H48" s="23"/>
      <c r="L48" s="23"/>
      <c r="M48" s="23"/>
    </row>
    <row r="49" spans="1:13" x14ac:dyDescent="0.25">
      <c r="A49" s="25" t="s">
        <v>1412</v>
      </c>
      <c r="B49" s="42"/>
      <c r="H49" s="23"/>
      <c r="L49" s="23"/>
      <c r="M49" s="23"/>
    </row>
    <row r="50" spans="1:13" x14ac:dyDescent="0.25">
      <c r="A50" s="25" t="s">
        <v>1413</v>
      </c>
      <c r="B50" s="42"/>
      <c r="H50" s="23"/>
      <c r="L50" s="23"/>
      <c r="M50" s="23"/>
    </row>
    <row r="51" spans="1:13" x14ac:dyDescent="0.25">
      <c r="A51" s="25" t="s">
        <v>1414</v>
      </c>
      <c r="B51" s="42"/>
      <c r="H51" s="23"/>
      <c r="L51" s="23"/>
      <c r="M51" s="23"/>
    </row>
    <row r="52" spans="1:13" x14ac:dyDescent="0.25">
      <c r="A52" s="25" t="s">
        <v>1415</v>
      </c>
      <c r="B52" s="42"/>
      <c r="H52" s="23"/>
      <c r="L52" s="23"/>
      <c r="M52" s="23"/>
    </row>
    <row r="53" spans="1:13" x14ac:dyDescent="0.25">
      <c r="A53" s="25" t="s">
        <v>1416</v>
      </c>
      <c r="B53" s="42"/>
      <c r="H53" s="23"/>
      <c r="L53" s="23"/>
      <c r="M53" s="23"/>
    </row>
    <row r="54" spans="1:13" x14ac:dyDescent="0.25">
      <c r="A54" s="25" t="s">
        <v>1417</v>
      </c>
      <c r="B54" s="42"/>
      <c r="H54" s="23"/>
      <c r="L54" s="23"/>
      <c r="M54" s="23"/>
    </row>
    <row r="55" spans="1:13" x14ac:dyDescent="0.25">
      <c r="A55" s="25" t="s">
        <v>1418</v>
      </c>
      <c r="B55" s="42"/>
      <c r="H55" s="23"/>
      <c r="L55" s="23"/>
      <c r="M55" s="23"/>
    </row>
    <row r="56" spans="1:13" x14ac:dyDescent="0.25">
      <c r="A56" s="25" t="s">
        <v>1419</v>
      </c>
      <c r="B56" s="42"/>
      <c r="H56" s="23"/>
      <c r="L56" s="23"/>
      <c r="M56" s="23"/>
    </row>
    <row r="57" spans="1:13" x14ac:dyDescent="0.25">
      <c r="A57" s="25" t="s">
        <v>1420</v>
      </c>
      <c r="B57" s="42"/>
      <c r="H57" s="23"/>
      <c r="L57" s="23"/>
      <c r="M57" s="23"/>
    </row>
    <row r="58" spans="1:13" x14ac:dyDescent="0.25">
      <c r="A58" s="25" t="s">
        <v>1421</v>
      </c>
      <c r="B58" s="42"/>
      <c r="H58" s="23"/>
      <c r="L58" s="23"/>
      <c r="M58" s="23"/>
    </row>
    <row r="59" spans="1:13" x14ac:dyDescent="0.25">
      <c r="A59" s="25" t="s">
        <v>1422</v>
      </c>
      <c r="B59" s="42"/>
      <c r="H59" s="23"/>
      <c r="L59" s="23"/>
      <c r="M59" s="23"/>
    </row>
    <row r="60" spans="1:13" outlineLevel="1" x14ac:dyDescent="0.25">
      <c r="A60" s="25" t="s">
        <v>1383</v>
      </c>
      <c r="B60" s="42"/>
      <c r="E60" s="42"/>
      <c r="F60" s="42"/>
      <c r="G60" s="42"/>
      <c r="H60" s="23"/>
      <c r="L60" s="23"/>
      <c r="M60" s="23"/>
    </row>
    <row r="61" spans="1:13" outlineLevel="1" x14ac:dyDescent="0.25">
      <c r="A61" s="25" t="s">
        <v>1384</v>
      </c>
      <c r="B61" s="42"/>
      <c r="E61" s="42"/>
      <c r="F61" s="42"/>
      <c r="G61" s="42"/>
      <c r="H61" s="23"/>
      <c r="L61" s="23"/>
      <c r="M61" s="23"/>
    </row>
    <row r="62" spans="1:13" outlineLevel="1" x14ac:dyDescent="0.25">
      <c r="A62" s="25" t="s">
        <v>1385</v>
      </c>
      <c r="B62" s="42"/>
      <c r="E62" s="42"/>
      <c r="F62" s="42"/>
      <c r="G62" s="42"/>
      <c r="H62" s="23"/>
      <c r="L62" s="23"/>
      <c r="M62" s="23"/>
    </row>
    <row r="63" spans="1:13" outlineLevel="1" x14ac:dyDescent="0.25">
      <c r="A63" s="25" t="s">
        <v>1386</v>
      </c>
      <c r="B63" s="42"/>
      <c r="E63" s="42"/>
      <c r="F63" s="42"/>
      <c r="G63" s="42"/>
      <c r="H63" s="23"/>
      <c r="L63" s="23"/>
      <c r="M63" s="23"/>
    </row>
    <row r="64" spans="1:13" outlineLevel="1" x14ac:dyDescent="0.25">
      <c r="A64" s="25" t="s">
        <v>1387</v>
      </c>
      <c r="B64" s="42"/>
      <c r="E64" s="42"/>
      <c r="F64" s="42"/>
      <c r="G64" s="42"/>
      <c r="H64" s="23"/>
      <c r="L64" s="23"/>
      <c r="M64" s="23"/>
    </row>
    <row r="65" spans="1:14" outlineLevel="1" x14ac:dyDescent="0.25">
      <c r="A65" s="25" t="s">
        <v>1388</v>
      </c>
      <c r="B65" s="42"/>
      <c r="E65" s="42"/>
      <c r="F65" s="42"/>
      <c r="G65" s="42"/>
      <c r="H65" s="23"/>
      <c r="L65" s="23"/>
      <c r="M65" s="23"/>
    </row>
    <row r="66" spans="1:14" outlineLevel="1" x14ac:dyDescent="0.25">
      <c r="A66" s="25" t="s">
        <v>1389</v>
      </c>
      <c r="B66" s="42"/>
      <c r="E66" s="42"/>
      <c r="F66" s="42"/>
      <c r="G66" s="42"/>
      <c r="H66" s="23"/>
      <c r="L66" s="23"/>
      <c r="M66" s="23"/>
    </row>
    <row r="67" spans="1:14" outlineLevel="1" x14ac:dyDescent="0.25">
      <c r="A67" s="25" t="s">
        <v>1390</v>
      </c>
      <c r="B67" s="42"/>
      <c r="E67" s="42"/>
      <c r="F67" s="42"/>
      <c r="G67" s="42"/>
      <c r="H67" s="23"/>
      <c r="L67" s="23"/>
      <c r="M67" s="23"/>
    </row>
    <row r="68" spans="1:14" outlineLevel="1" x14ac:dyDescent="0.25">
      <c r="A68" s="25" t="s">
        <v>1391</v>
      </c>
      <c r="B68" s="42"/>
      <c r="E68" s="42"/>
      <c r="F68" s="42"/>
      <c r="G68" s="42"/>
      <c r="H68" s="23"/>
      <c r="L68" s="23"/>
      <c r="M68" s="23"/>
    </row>
    <row r="69" spans="1:14" outlineLevel="1" x14ac:dyDescent="0.25">
      <c r="A69" s="25" t="s">
        <v>1392</v>
      </c>
      <c r="B69" s="42"/>
      <c r="E69" s="42"/>
      <c r="F69" s="42"/>
      <c r="G69" s="42"/>
      <c r="H69" s="23"/>
      <c r="L69" s="23"/>
      <c r="M69" s="23"/>
    </row>
    <row r="70" spans="1:14" outlineLevel="1" x14ac:dyDescent="0.25">
      <c r="A70" s="25" t="s">
        <v>1393</v>
      </c>
      <c r="B70" s="42"/>
      <c r="E70" s="42"/>
      <c r="F70" s="42"/>
      <c r="G70" s="42"/>
      <c r="H70" s="23"/>
      <c r="L70" s="23"/>
      <c r="M70" s="23"/>
    </row>
    <row r="71" spans="1:14" outlineLevel="1" x14ac:dyDescent="0.25">
      <c r="A71" s="25" t="s">
        <v>1394</v>
      </c>
      <c r="B71" s="42"/>
      <c r="E71" s="42"/>
      <c r="F71" s="42"/>
      <c r="G71" s="42"/>
      <c r="H71" s="23"/>
      <c r="L71" s="23"/>
      <c r="M71" s="23"/>
    </row>
    <row r="72" spans="1:14" outlineLevel="1" x14ac:dyDescent="0.25">
      <c r="A72" s="25" t="s">
        <v>1395</v>
      </c>
      <c r="B72" s="42"/>
      <c r="E72" s="42"/>
      <c r="F72" s="42"/>
      <c r="G72" s="42"/>
      <c r="H72" s="23"/>
      <c r="L72" s="23"/>
      <c r="M72" s="23"/>
    </row>
    <row r="73" spans="1:14" ht="18.75" x14ac:dyDescent="0.25">
      <c r="A73" s="37"/>
      <c r="B73" s="36" t="s">
        <v>1397</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1423</v>
      </c>
      <c r="B75" s="25" t="s">
        <v>1441</v>
      </c>
      <c r="C75" s="129">
        <v>121.3797</v>
      </c>
      <c r="H75" s="23"/>
    </row>
    <row r="76" spans="1:14" x14ac:dyDescent="0.25">
      <c r="A76" s="25" t="s">
        <v>1424</v>
      </c>
      <c r="B76" s="25" t="s">
        <v>1454</v>
      </c>
      <c r="C76" s="129">
        <v>230.78399999999999</v>
      </c>
      <c r="H76" s="23"/>
    </row>
    <row r="77" spans="1:14" outlineLevel="1" x14ac:dyDescent="0.25">
      <c r="A77" s="25" t="s">
        <v>1425</v>
      </c>
      <c r="H77" s="23"/>
    </row>
    <row r="78" spans="1:14" outlineLevel="1" x14ac:dyDescent="0.25">
      <c r="A78" s="25" t="s">
        <v>1426</v>
      </c>
      <c r="H78" s="23"/>
    </row>
    <row r="79" spans="1:14" outlineLevel="1" x14ac:dyDescent="0.25">
      <c r="A79" s="25" t="s">
        <v>1427</v>
      </c>
      <c r="H79" s="23"/>
    </row>
    <row r="80" spans="1:14" outlineLevel="1" x14ac:dyDescent="0.25">
      <c r="A80" s="25" t="s">
        <v>1428</v>
      </c>
      <c r="H80" s="23"/>
    </row>
    <row r="81" spans="1:8" x14ac:dyDescent="0.25">
      <c r="A81" s="44"/>
      <c r="B81" s="45" t="s">
        <v>1429</v>
      </c>
      <c r="C81" s="44" t="s">
        <v>502</v>
      </c>
      <c r="D81" s="44" t="s">
        <v>503</v>
      </c>
      <c r="E81" s="47" t="s">
        <v>914</v>
      </c>
      <c r="F81" s="47" t="s">
        <v>1099</v>
      </c>
      <c r="G81" s="47" t="s">
        <v>1447</v>
      </c>
      <c r="H81" s="23"/>
    </row>
    <row r="82" spans="1:8" x14ac:dyDescent="0.25">
      <c r="A82" s="25" t="s">
        <v>1430</v>
      </c>
      <c r="B82" s="25" t="s">
        <v>1444</v>
      </c>
      <c r="C82" s="178">
        <v>1.8E-3</v>
      </c>
      <c r="D82" s="188" t="str">
        <f t="shared" ref="D82:D87" si="0">IF(C82="","","ND2")</f>
        <v>ND2</v>
      </c>
      <c r="E82" s="188" t="str">
        <f>IF(C82="","","ND2")</f>
        <v>ND2</v>
      </c>
      <c r="F82" s="188" t="str">
        <f t="shared" ref="F82:F87" si="1">IF(C82="","","ND2")</f>
        <v>ND2</v>
      </c>
      <c r="G82" s="178">
        <f t="shared" ref="G82:G87" si="2">IF(C82="","",C82)</f>
        <v>1.8E-3</v>
      </c>
      <c r="H82" s="23"/>
    </row>
    <row r="83" spans="1:8" x14ac:dyDescent="0.25">
      <c r="A83" s="25" t="s">
        <v>1431</v>
      </c>
      <c r="B83" s="25" t="s">
        <v>1785</v>
      </c>
      <c r="C83" s="178">
        <v>2.9999999999999997E-4</v>
      </c>
      <c r="D83" s="189" t="str">
        <f t="shared" si="0"/>
        <v>ND2</v>
      </c>
      <c r="E83" s="189" t="str">
        <f>IF(C83="","","ND2")</f>
        <v>ND2</v>
      </c>
      <c r="F83" s="189" t="str">
        <f t="shared" si="1"/>
        <v>ND2</v>
      </c>
      <c r="G83" s="156">
        <f t="shared" si="2"/>
        <v>2.9999999999999997E-4</v>
      </c>
      <c r="H83" s="23"/>
    </row>
    <row r="84" spans="1:8" x14ac:dyDescent="0.25">
      <c r="A84" s="25" t="s">
        <v>1432</v>
      </c>
      <c r="B84" s="25" t="s">
        <v>1786</v>
      </c>
      <c r="C84" s="178">
        <v>0</v>
      </c>
      <c r="D84" s="189" t="str">
        <f t="shared" si="0"/>
        <v>ND2</v>
      </c>
      <c r="E84" s="189" t="str">
        <f>IF(C84="","","ND2")</f>
        <v>ND2</v>
      </c>
      <c r="F84" s="189" t="str">
        <f t="shared" si="1"/>
        <v>ND2</v>
      </c>
      <c r="G84" s="156">
        <f t="shared" si="2"/>
        <v>0</v>
      </c>
      <c r="H84" s="23"/>
    </row>
    <row r="85" spans="1:8" x14ac:dyDescent="0.25">
      <c r="A85" s="25" t="s">
        <v>1433</v>
      </c>
      <c r="B85" s="25" t="s">
        <v>1787</v>
      </c>
      <c r="C85" s="178">
        <v>0</v>
      </c>
      <c r="D85" s="189" t="str">
        <f t="shared" si="0"/>
        <v>ND2</v>
      </c>
      <c r="E85" s="189" t="str">
        <f>IF(C85="","","ND2")</f>
        <v>ND2</v>
      </c>
      <c r="F85" s="189" t="str">
        <f t="shared" si="1"/>
        <v>ND2</v>
      </c>
      <c r="G85" s="156">
        <f t="shared" si="2"/>
        <v>0</v>
      </c>
      <c r="H85" s="23"/>
    </row>
    <row r="86" spans="1:8" x14ac:dyDescent="0.25">
      <c r="A86" s="25" t="s">
        <v>1446</v>
      </c>
      <c r="B86" s="25" t="s">
        <v>1445</v>
      </c>
      <c r="C86" s="178">
        <v>0</v>
      </c>
      <c r="D86" s="189" t="str">
        <f t="shared" si="0"/>
        <v>ND2</v>
      </c>
      <c r="E86" s="189" t="str">
        <f>IF(D86="","","ND2")</f>
        <v>ND2</v>
      </c>
      <c r="F86" s="189" t="str">
        <f t="shared" si="1"/>
        <v>ND2</v>
      </c>
      <c r="G86" s="156">
        <f t="shared" si="2"/>
        <v>0</v>
      </c>
      <c r="H86" s="23"/>
    </row>
    <row r="87" spans="1:8" outlineLevel="1" x14ac:dyDescent="0.25">
      <c r="A87" s="25" t="s">
        <v>1434</v>
      </c>
      <c r="B87" s="25" t="s">
        <v>1788</v>
      </c>
      <c r="C87" s="178">
        <v>0.99790000000000001</v>
      </c>
      <c r="D87" s="189" t="str">
        <f t="shared" si="0"/>
        <v>ND2</v>
      </c>
      <c r="E87" s="189" t="str">
        <f>IF(D87="","","ND2")</f>
        <v>ND2</v>
      </c>
      <c r="F87" s="189" t="str">
        <f t="shared" si="1"/>
        <v>ND2</v>
      </c>
      <c r="G87" s="156">
        <f t="shared" si="2"/>
        <v>0.99790000000000001</v>
      </c>
      <c r="H87" s="23"/>
    </row>
    <row r="88" spans="1:8" outlineLevel="1" x14ac:dyDescent="0.25">
      <c r="A88" s="25" t="s">
        <v>1435</v>
      </c>
      <c r="H88" s="23"/>
    </row>
    <row r="89" spans="1:8" outlineLevel="1" x14ac:dyDescent="0.25">
      <c r="A89" s="25" t="s">
        <v>1436</v>
      </c>
      <c r="H89" s="23"/>
    </row>
    <row r="90" spans="1:8" outlineLevel="1" x14ac:dyDescent="0.25">
      <c r="A90" s="25" t="s">
        <v>1437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2019-05-23T10:33:11Z</dcterms:created>
  <dcterms:modified xsi:type="dcterms:W3CDTF">2019-05-24T11:32:07Z</dcterms:modified>
</cp:coreProperties>
</file>